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Старый комп\Documents\ПРОЕКТ БЮДЖЕТА\ПРОЕКТ 2025-2027\материалы для размещения\Таблицы к пояснительной\"/>
    </mc:Choice>
  </mc:AlternateContent>
  <bookViews>
    <workbookView xWindow="630" yWindow="600" windowWidth="37095" windowHeight="17055"/>
  </bookViews>
  <sheets>
    <sheet name="Разд, подраз" sheetId="3" r:id="rId1"/>
    <sheet name="Разделы" sheetId="4" r:id="rId2"/>
  </sheets>
  <definedNames>
    <definedName name="_xlnm.Print_Titles" localSheetId="0">'Разд, подраз'!$5:$7</definedName>
    <definedName name="_xlnm.Print_Titles" localSheetId="1">Разделы!$5:$6</definedName>
  </definedNames>
  <calcPr calcId="152511"/>
</workbook>
</file>

<file path=xl/calcChain.xml><?xml version="1.0" encoding="utf-8"?>
<calcChain xmlns="http://schemas.openxmlformats.org/spreadsheetml/2006/main">
  <c r="E53" i="4" l="1"/>
  <c r="E32" i="4"/>
  <c r="E31" i="4"/>
  <c r="E54" i="3" l="1"/>
  <c r="E32" i="3"/>
  <c r="E33" i="3"/>
  <c r="K16" i="3" l="1"/>
  <c r="L52" i="4" l="1"/>
  <c r="K52" i="4"/>
  <c r="J52" i="4"/>
  <c r="I52" i="4"/>
  <c r="H52" i="4"/>
  <c r="G52" i="4"/>
  <c r="K51" i="4"/>
  <c r="L50" i="4"/>
  <c r="K50" i="4"/>
  <c r="J50" i="4"/>
  <c r="I50" i="4"/>
  <c r="H50" i="4"/>
  <c r="G50" i="4"/>
  <c r="K49" i="4"/>
  <c r="G49" i="4"/>
  <c r="L48" i="4"/>
  <c r="K48" i="4"/>
  <c r="J48" i="4"/>
  <c r="I48" i="4"/>
  <c r="H48" i="4"/>
  <c r="G48" i="4"/>
  <c r="L46" i="4"/>
  <c r="K46" i="4"/>
  <c r="J46" i="4"/>
  <c r="I46" i="4"/>
  <c r="H46" i="4"/>
  <c r="G46" i="4"/>
  <c r="L45" i="4"/>
  <c r="K45" i="4"/>
  <c r="J45" i="4"/>
  <c r="I45" i="4"/>
  <c r="H45" i="4"/>
  <c r="G45" i="4"/>
  <c r="L44" i="4"/>
  <c r="K44" i="4"/>
  <c r="J44" i="4"/>
  <c r="I44" i="4"/>
  <c r="H44" i="4"/>
  <c r="G44" i="4"/>
  <c r="L43" i="4"/>
  <c r="K43" i="4"/>
  <c r="J43" i="4"/>
  <c r="I43" i="4"/>
  <c r="H43" i="4"/>
  <c r="G43" i="4"/>
  <c r="I42" i="4"/>
  <c r="K42" i="4"/>
  <c r="L41" i="4"/>
  <c r="K41" i="4"/>
  <c r="J41" i="4"/>
  <c r="I41" i="4"/>
  <c r="H41" i="4"/>
  <c r="G41" i="4"/>
  <c r="L40" i="4"/>
  <c r="K40" i="4"/>
  <c r="J40" i="4"/>
  <c r="I40" i="4"/>
  <c r="H40" i="4"/>
  <c r="G40" i="4"/>
  <c r="K39" i="4"/>
  <c r="L38" i="4"/>
  <c r="K38" i="4"/>
  <c r="J38" i="4"/>
  <c r="I38" i="4"/>
  <c r="H38" i="4"/>
  <c r="G38" i="4"/>
  <c r="L37" i="4"/>
  <c r="K37" i="4"/>
  <c r="J37" i="4"/>
  <c r="I37" i="4"/>
  <c r="H37" i="4"/>
  <c r="G37" i="4"/>
  <c r="L36" i="4"/>
  <c r="K36" i="4"/>
  <c r="J36" i="4"/>
  <c r="I36" i="4"/>
  <c r="H36" i="4"/>
  <c r="G36" i="4"/>
  <c r="L35" i="4"/>
  <c r="K35" i="4"/>
  <c r="J35" i="4"/>
  <c r="I35" i="4"/>
  <c r="H35" i="4"/>
  <c r="G35" i="4"/>
  <c r="L34" i="4"/>
  <c r="K34" i="4"/>
  <c r="J34" i="4"/>
  <c r="I34" i="4"/>
  <c r="H34" i="4"/>
  <c r="G34" i="4"/>
  <c r="L32" i="4"/>
  <c r="K32" i="4"/>
  <c r="J32" i="4"/>
  <c r="I32" i="4"/>
  <c r="H32" i="4"/>
  <c r="G32" i="4"/>
  <c r="G31" i="4"/>
  <c r="L30" i="4"/>
  <c r="K30" i="4"/>
  <c r="J30" i="4"/>
  <c r="I30" i="4"/>
  <c r="H30" i="4"/>
  <c r="G30" i="4"/>
  <c r="L29" i="4"/>
  <c r="K29" i="4"/>
  <c r="J29" i="4"/>
  <c r="I29" i="4"/>
  <c r="H29" i="4"/>
  <c r="G29" i="4"/>
  <c r="L28" i="4"/>
  <c r="K28" i="4"/>
  <c r="J28" i="4"/>
  <c r="I28" i="4"/>
  <c r="H28" i="4"/>
  <c r="G28" i="4"/>
  <c r="L27" i="4"/>
  <c r="K27" i="4"/>
  <c r="J27" i="4"/>
  <c r="I27" i="4"/>
  <c r="H27" i="4"/>
  <c r="G27" i="4"/>
  <c r="L25" i="4"/>
  <c r="K25" i="4"/>
  <c r="J25" i="4"/>
  <c r="I25" i="4"/>
  <c r="H25" i="4"/>
  <c r="G25" i="4"/>
  <c r="L24" i="4"/>
  <c r="K24" i="4"/>
  <c r="J24" i="4"/>
  <c r="I24" i="4"/>
  <c r="H24" i="4"/>
  <c r="G24" i="4"/>
  <c r="L23" i="4"/>
  <c r="K23" i="4"/>
  <c r="J23" i="4"/>
  <c r="I23" i="4"/>
  <c r="H23" i="4"/>
  <c r="G23" i="4"/>
  <c r="L22" i="4"/>
  <c r="K22" i="4"/>
  <c r="J22" i="4"/>
  <c r="I22" i="4"/>
  <c r="H22" i="4"/>
  <c r="G22" i="4"/>
  <c r="L20" i="4"/>
  <c r="K20" i="4"/>
  <c r="J20" i="4"/>
  <c r="I20" i="4"/>
  <c r="H20" i="4"/>
  <c r="G20" i="4"/>
  <c r="L19" i="4"/>
  <c r="K19" i="4"/>
  <c r="J19" i="4"/>
  <c r="I19" i="4"/>
  <c r="H19" i="4"/>
  <c r="G19" i="4"/>
  <c r="K18" i="4"/>
  <c r="I18" i="4"/>
  <c r="G18" i="4"/>
  <c r="L17" i="4"/>
  <c r="K17" i="4"/>
  <c r="J17" i="4"/>
  <c r="I17" i="4"/>
  <c r="H17" i="4"/>
  <c r="G17" i="4"/>
  <c r="I16" i="4"/>
  <c r="K16" i="4"/>
  <c r="J15" i="4"/>
  <c r="I15" i="4"/>
  <c r="H15" i="4"/>
  <c r="G15" i="4"/>
  <c r="L15" i="4"/>
  <c r="K14" i="4"/>
  <c r="J14" i="4"/>
  <c r="I14" i="4"/>
  <c r="G14" i="4"/>
  <c r="L13" i="4"/>
  <c r="K13" i="4"/>
  <c r="J13" i="4"/>
  <c r="I13" i="4"/>
  <c r="H13" i="4"/>
  <c r="G13" i="4"/>
  <c r="L12" i="4"/>
  <c r="K12" i="4"/>
  <c r="J12" i="4"/>
  <c r="I12" i="4"/>
  <c r="H12" i="4"/>
  <c r="G12" i="4"/>
  <c r="L11" i="4"/>
  <c r="K11" i="4"/>
  <c r="J11" i="4"/>
  <c r="I11" i="4"/>
  <c r="G11" i="4"/>
  <c r="L10" i="4"/>
  <c r="K10" i="4"/>
  <c r="J10" i="4"/>
  <c r="I10" i="4"/>
  <c r="H10" i="4"/>
  <c r="G10" i="4"/>
  <c r="L9" i="4"/>
  <c r="K9" i="4"/>
  <c r="J9" i="4"/>
  <c r="I9" i="4"/>
  <c r="H9" i="4"/>
  <c r="G9" i="4"/>
  <c r="L8" i="4"/>
  <c r="K8" i="4"/>
  <c r="J8" i="4"/>
  <c r="I8" i="4"/>
  <c r="H8" i="4"/>
  <c r="G8" i="4"/>
  <c r="H26" i="4" l="1"/>
  <c r="K47" i="4"/>
  <c r="I51" i="4"/>
  <c r="H7" i="4"/>
  <c r="H39" i="4"/>
  <c r="G33" i="4"/>
  <c r="H21" i="4"/>
  <c r="H51" i="4"/>
  <c r="H49" i="4"/>
  <c r="I49" i="4"/>
  <c r="H47" i="4"/>
  <c r="I47" i="4"/>
  <c r="H42" i="4"/>
  <c r="I39" i="4"/>
  <c r="I33" i="4"/>
  <c r="H33" i="4"/>
  <c r="K33" i="4"/>
  <c r="H31" i="4"/>
  <c r="K31" i="4"/>
  <c r="K26" i="4"/>
  <c r="C53" i="4"/>
  <c r="K21" i="4"/>
  <c r="J16" i="4"/>
  <c r="H16" i="4"/>
  <c r="I7" i="4"/>
  <c r="J7" i="4"/>
  <c r="L16" i="4"/>
  <c r="I21" i="4"/>
  <c r="I26" i="4"/>
  <c r="I31" i="4"/>
  <c r="K15" i="4"/>
  <c r="G16" i="4"/>
  <c r="J21" i="4"/>
  <c r="J26" i="4"/>
  <c r="J31" i="4"/>
  <c r="J33" i="4"/>
  <c r="J39" i="4"/>
  <c r="J42" i="4"/>
  <c r="J47" i="4"/>
  <c r="J49" i="4"/>
  <c r="J51" i="4"/>
  <c r="G7" i="4"/>
  <c r="L21" i="4"/>
  <c r="L26" i="4"/>
  <c r="L31" i="4"/>
  <c r="L33" i="4"/>
  <c r="L39" i="4"/>
  <c r="L42" i="4"/>
  <c r="L47" i="4"/>
  <c r="L49" i="4"/>
  <c r="L51" i="4"/>
  <c r="G21" i="4"/>
  <c r="G26" i="4"/>
  <c r="G39" i="4"/>
  <c r="G42" i="4"/>
  <c r="G47" i="4"/>
  <c r="G51" i="4"/>
  <c r="L7" i="4" l="1"/>
  <c r="K7" i="4"/>
  <c r="H53" i="4"/>
  <c r="G53" i="4"/>
  <c r="K53" i="4"/>
  <c r="L53" i="4"/>
  <c r="J53" i="4"/>
  <c r="I53" i="4"/>
  <c r="H14" i="3" l="1"/>
  <c r="G19" i="3" l="1"/>
  <c r="I19" i="3"/>
  <c r="K19" i="3"/>
  <c r="C54" i="3" l="1"/>
  <c r="I9" i="3" l="1"/>
  <c r="J9" i="3"/>
  <c r="I10" i="3"/>
  <c r="J10" i="3"/>
  <c r="I11" i="3"/>
  <c r="J11" i="3"/>
  <c r="I12" i="3"/>
  <c r="J12" i="3"/>
  <c r="I13" i="3"/>
  <c r="J13" i="3"/>
  <c r="I14" i="3"/>
  <c r="J14" i="3"/>
  <c r="I15" i="3"/>
  <c r="J15" i="3"/>
  <c r="I16" i="3"/>
  <c r="J16" i="3"/>
  <c r="I18" i="3"/>
  <c r="J18" i="3"/>
  <c r="I20" i="3"/>
  <c r="J20" i="3"/>
  <c r="I21" i="3"/>
  <c r="J21" i="3"/>
  <c r="I23" i="3"/>
  <c r="J23" i="3"/>
  <c r="I24" i="3"/>
  <c r="J24" i="3"/>
  <c r="I25" i="3"/>
  <c r="J25" i="3"/>
  <c r="I26" i="3"/>
  <c r="J26" i="3"/>
  <c r="I28" i="3"/>
  <c r="J28" i="3"/>
  <c r="I29" i="3"/>
  <c r="J29" i="3"/>
  <c r="I30" i="3"/>
  <c r="J30" i="3"/>
  <c r="I31" i="3"/>
  <c r="J31" i="3"/>
  <c r="I33" i="3"/>
  <c r="J33" i="3"/>
  <c r="I35" i="3"/>
  <c r="J35" i="3"/>
  <c r="I36" i="3"/>
  <c r="J36" i="3"/>
  <c r="I37" i="3"/>
  <c r="J37" i="3"/>
  <c r="I38" i="3"/>
  <c r="J38" i="3"/>
  <c r="I39" i="3"/>
  <c r="J39" i="3"/>
  <c r="I41" i="3"/>
  <c r="J41" i="3"/>
  <c r="I42" i="3"/>
  <c r="J42" i="3"/>
  <c r="I44" i="3"/>
  <c r="J44" i="3"/>
  <c r="I45" i="3"/>
  <c r="J45" i="3"/>
  <c r="I46" i="3"/>
  <c r="J46" i="3"/>
  <c r="I47" i="3"/>
  <c r="J47" i="3"/>
  <c r="I49" i="3"/>
  <c r="J49" i="3"/>
  <c r="I51" i="3"/>
  <c r="J51" i="3"/>
  <c r="I53" i="3"/>
  <c r="J53" i="3"/>
  <c r="L9" i="3" l="1"/>
  <c r="L10" i="3"/>
  <c r="L11" i="3"/>
  <c r="L12" i="3"/>
  <c r="L13" i="3"/>
  <c r="L16" i="3"/>
  <c r="L18" i="3"/>
  <c r="L20" i="3"/>
  <c r="L21" i="3"/>
  <c r="L23" i="3"/>
  <c r="L24" i="3"/>
  <c r="L25" i="3"/>
  <c r="L26" i="3"/>
  <c r="L28" i="3"/>
  <c r="L29" i="3"/>
  <c r="L30" i="3"/>
  <c r="L31" i="3"/>
  <c r="L33" i="3"/>
  <c r="L35" i="3"/>
  <c r="L36" i="3"/>
  <c r="L37" i="3"/>
  <c r="L38" i="3"/>
  <c r="L39" i="3"/>
  <c r="L41" i="3"/>
  <c r="L42" i="3"/>
  <c r="L44" i="3"/>
  <c r="L45" i="3"/>
  <c r="L46" i="3"/>
  <c r="L47" i="3"/>
  <c r="L49" i="3"/>
  <c r="L51" i="3"/>
  <c r="L53" i="3"/>
  <c r="K9" i="3"/>
  <c r="K10" i="3"/>
  <c r="K11" i="3"/>
  <c r="K12" i="3"/>
  <c r="K13" i="3"/>
  <c r="K14" i="3"/>
  <c r="K15" i="3"/>
  <c r="K18" i="3"/>
  <c r="K20" i="3"/>
  <c r="K21" i="3"/>
  <c r="K23" i="3"/>
  <c r="K24" i="3"/>
  <c r="K25" i="3"/>
  <c r="K26" i="3"/>
  <c r="K28" i="3"/>
  <c r="K29" i="3"/>
  <c r="K30" i="3"/>
  <c r="K31" i="3"/>
  <c r="K33" i="3"/>
  <c r="K35" i="3"/>
  <c r="K36" i="3"/>
  <c r="K37" i="3"/>
  <c r="K38" i="3"/>
  <c r="K39" i="3"/>
  <c r="K41" i="3"/>
  <c r="K42" i="3"/>
  <c r="K44" i="3"/>
  <c r="K45" i="3"/>
  <c r="K46" i="3"/>
  <c r="K47" i="3"/>
  <c r="K49" i="3"/>
  <c r="K51" i="3"/>
  <c r="K53" i="3"/>
  <c r="H9" i="3" l="1"/>
  <c r="H10" i="3"/>
  <c r="H11" i="3"/>
  <c r="H13" i="3"/>
  <c r="H16" i="3"/>
  <c r="H18" i="3"/>
  <c r="H20" i="3"/>
  <c r="H21" i="3"/>
  <c r="H23" i="3"/>
  <c r="H24" i="3"/>
  <c r="H25" i="3"/>
  <c r="H26" i="3"/>
  <c r="H28" i="3"/>
  <c r="H29" i="3"/>
  <c r="H30" i="3"/>
  <c r="H31" i="3"/>
  <c r="H33" i="3"/>
  <c r="H35" i="3"/>
  <c r="H36" i="3"/>
  <c r="H37" i="3"/>
  <c r="H38" i="3"/>
  <c r="H39" i="3"/>
  <c r="H41" i="3"/>
  <c r="H42" i="3"/>
  <c r="H44" i="3"/>
  <c r="H45" i="3"/>
  <c r="H46" i="3"/>
  <c r="H47" i="3"/>
  <c r="H49" i="3"/>
  <c r="H51" i="3"/>
  <c r="H53" i="3"/>
  <c r="G9" i="3"/>
  <c r="G10" i="3"/>
  <c r="G11" i="3"/>
  <c r="G12" i="3"/>
  <c r="G13" i="3"/>
  <c r="G14" i="3"/>
  <c r="G15" i="3"/>
  <c r="G16" i="3"/>
  <c r="G18" i="3"/>
  <c r="G20" i="3"/>
  <c r="G21" i="3"/>
  <c r="G23" i="3"/>
  <c r="G24" i="3"/>
  <c r="G25" i="3"/>
  <c r="G26" i="3"/>
  <c r="G28" i="3"/>
  <c r="G29" i="3"/>
  <c r="G30" i="3"/>
  <c r="G31" i="3"/>
  <c r="G33" i="3"/>
  <c r="G35" i="3"/>
  <c r="G36" i="3"/>
  <c r="G37" i="3"/>
  <c r="G38" i="3"/>
  <c r="G39" i="3"/>
  <c r="G41" i="3"/>
  <c r="G42" i="3"/>
  <c r="G44" i="3"/>
  <c r="G45" i="3"/>
  <c r="G46" i="3"/>
  <c r="G47" i="3"/>
  <c r="G49" i="3"/>
  <c r="G51" i="3"/>
  <c r="G53" i="3"/>
  <c r="J8" i="3"/>
  <c r="J40" i="3" l="1"/>
  <c r="I40" i="3"/>
  <c r="I17" i="3"/>
  <c r="J17" i="3"/>
  <c r="I22" i="3"/>
  <c r="J22" i="3"/>
  <c r="I48" i="3"/>
  <c r="J48" i="3"/>
  <c r="I27" i="3"/>
  <c r="J27" i="3"/>
  <c r="I50" i="3"/>
  <c r="J50" i="3"/>
  <c r="I8" i="3"/>
  <c r="I43" i="3"/>
  <c r="J43" i="3"/>
  <c r="I32" i="3"/>
  <c r="J32" i="3"/>
  <c r="I52" i="3"/>
  <c r="J52" i="3"/>
  <c r="J34" i="3"/>
  <c r="I34" i="3"/>
  <c r="L52" i="3"/>
  <c r="K52" i="3"/>
  <c r="L17" i="3"/>
  <c r="K17" i="3"/>
  <c r="L43" i="3"/>
  <c r="K43" i="3"/>
  <c r="L50" i="3"/>
  <c r="K50" i="3"/>
  <c r="L22" i="3"/>
  <c r="K22" i="3"/>
  <c r="K48" i="3"/>
  <c r="L48" i="3"/>
  <c r="L27" i="3"/>
  <c r="K27" i="3"/>
  <c r="G52" i="3"/>
  <c r="L34" i="3"/>
  <c r="K34" i="3"/>
  <c r="L32" i="3"/>
  <c r="K32" i="3"/>
  <c r="L8" i="3"/>
  <c r="K8" i="3"/>
  <c r="G8" i="3"/>
  <c r="L40" i="3"/>
  <c r="K40" i="3"/>
  <c r="G48" i="3"/>
  <c r="G43" i="3"/>
  <c r="H52" i="3"/>
  <c r="H27" i="3"/>
  <c r="H43" i="3"/>
  <c r="G50" i="3"/>
  <c r="G40" i="3"/>
  <c r="H50" i="3"/>
  <c r="H48" i="3"/>
  <c r="H40" i="3"/>
  <c r="G34" i="3"/>
  <c r="H34" i="3"/>
  <c r="H32" i="3"/>
  <c r="G32" i="3"/>
  <c r="G27" i="3"/>
  <c r="G22" i="3"/>
  <c r="H22" i="3"/>
  <c r="G17" i="3"/>
  <c r="H17" i="3"/>
  <c r="H8" i="3"/>
  <c r="I54" i="3" l="1"/>
  <c r="J54" i="3"/>
  <c r="L54" i="3"/>
  <c r="K54" i="3"/>
  <c r="H54" i="3"/>
  <c r="G54" i="3"/>
</calcChain>
</file>

<file path=xl/sharedStrings.xml><?xml version="1.0" encoding="utf-8"?>
<sst xmlns="http://schemas.openxmlformats.org/spreadsheetml/2006/main" count="229" uniqueCount="111">
  <si>
    <t>Наименование показателя</t>
  </si>
  <si>
    <t>Разд.</t>
  </si>
  <si>
    <t/>
  </si>
  <si>
    <t>0100</t>
  </si>
  <si>
    <t>0102</t>
  </si>
  <si>
    <t>0103</t>
  </si>
  <si>
    <t>0104</t>
  </si>
  <si>
    <t>0105</t>
  </si>
  <si>
    <t>0106</t>
  </si>
  <si>
    <t>0107</t>
  </si>
  <si>
    <t>0111</t>
  </si>
  <si>
    <t>0113</t>
  </si>
  <si>
    <t>0300</t>
  </si>
  <si>
    <t>0304</t>
  </si>
  <si>
    <t>0309</t>
  </si>
  <si>
    <t>0314</t>
  </si>
  <si>
    <t>0400</t>
  </si>
  <si>
    <t>0405</t>
  </si>
  <si>
    <t>0409</t>
  </si>
  <si>
    <t>0410</t>
  </si>
  <si>
    <t>0412</t>
  </si>
  <si>
    <t>0500</t>
  </si>
  <si>
    <t>0501</t>
  </si>
  <si>
    <t>0502</t>
  </si>
  <si>
    <t>0503</t>
  </si>
  <si>
    <t>0505</t>
  </si>
  <si>
    <t>0600</t>
  </si>
  <si>
    <t>0605</t>
  </si>
  <si>
    <t>0700</t>
  </si>
  <si>
    <t>0701</t>
  </si>
  <si>
    <t>0702</t>
  </si>
  <si>
    <t>0703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</si>
  <si>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</si>
  <si>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</si>
  <si>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</si>
  <si>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</si>
  <si>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</si>
  <si>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</si>
  <si>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</si>
  <si>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</si>
  <si>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</si>
  <si>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1006</t>
  </si>
  <si>
    <t>1100</t>
  </si>
  <si>
    <t>1105</t>
  </si>
  <si>
    <t>1200</t>
  </si>
  <si>
    <t>1202</t>
  </si>
  <si>
    <t>1300</t>
  </si>
  <si>
    <t>1301</t>
  </si>
  <si>
    <t>ВСЕГО РАСХОДОВ:</t>
  </si>
  <si>
    <t>Сумма</t>
  </si>
  <si>
    <t>(%)</t>
  </si>
  <si>
    <t>Другие общегосударственные вопросы</t>
  </si>
  <si>
    <t xml:space="preserve"> Функционирование высшего должностного лица субъекта Российской Федерации и муниципального образования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</si>
  <si>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</si>
  <si>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Судебная система</t>
  </si>
  <si>
    <t xml:space="preserve"> Обеспечение деятельности финансовых, налоговых и таможенных органов и органов финансового (финансово-бюджетного) надзора</t>
  </si>
  <si>
    <t xml:space="preserve"> Обеспечение проведения выборов и референдумов</t>
  </si>
  <si>
    <t xml:space="preserve"> Резервные фонды</t>
  </si>
  <si>
    <t xml:space="preserve"> Органы юстиции</t>
  </si>
  <si>
    <t xml:space="preserve"> Другие вопросы в области национальной безопасности и правоохранительной деятельности</t>
  </si>
  <si>
    <t xml:space="preserve"> Сельское хозяйство и рыболовство</t>
  </si>
  <si>
    <t xml:space="preserve"> Дорожное хозяйство (дорожные фонды)</t>
  </si>
  <si>
    <t xml:space="preserve"> Связь и информатика</t>
  </si>
  <si>
    <t xml:space="preserve"> Другие вопросы в области национальной экономики</t>
  </si>
  <si>
    <t xml:space="preserve"> Жилищное хозяйство</t>
  </si>
  <si>
    <t xml:space="preserve"> Коммунальное хозяйство</t>
  </si>
  <si>
    <t xml:space="preserve"> Благоустройство</t>
  </si>
  <si>
    <t xml:space="preserve"> Другие вопросы в области жилищно-коммунального хозяйства</t>
  </si>
  <si>
    <t xml:space="preserve"> Другие вопросы в области охраны окружающей среды</t>
  </si>
  <si>
    <t xml:space="preserve"> Дошкольное образование</t>
  </si>
  <si>
    <t xml:space="preserve"> Общее образование</t>
  </si>
  <si>
    <t xml:space="preserve"> Дополнительное образование детей</t>
  </si>
  <si>
    <t xml:space="preserve"> Молодежная политика и оздоровление детей</t>
  </si>
  <si>
    <t xml:space="preserve"> Другие вопросы в области образования</t>
  </si>
  <si>
    <t xml:space="preserve"> Культура</t>
  </si>
  <si>
    <t xml:space="preserve"> Другие вопросы в области культуры, кинематографии</t>
  </si>
  <si>
    <t xml:space="preserve"> Пенсионное обеспечение</t>
  </si>
  <si>
    <t xml:space="preserve"> Социальное обеспечение населения</t>
  </si>
  <si>
    <t xml:space="preserve"> Охрана семьи и детства</t>
  </si>
  <si>
    <t xml:space="preserve"> Другие вопросы в области социальной политики</t>
  </si>
  <si>
    <t xml:space="preserve"> Другие вопросы в области физической культуры и спорта</t>
  </si>
  <si>
    <t xml:space="preserve"> Периодическая печать и издательства</t>
  </si>
  <si>
    <t xml:space="preserve"> ОБЩЕГОСУДАРСТВЕННЫЕ ВОПРОСЫ</t>
  </si>
  <si>
    <t xml:space="preserve"> НАЦИОНАЛЬНАЯ БЕЗОПАСНОСТЬ И ПРАВООХРАНИТЕЛЬНАЯ ДЕЯТЕЛЬНОСТЬ</t>
  </si>
  <si>
    <t xml:space="preserve"> НАЦИОНАЛЬНАЯ ЭКОНОМИКА</t>
  </si>
  <si>
    <t xml:space="preserve"> ЖИЛИЩНО-КОММУНАЛЬНОЕ ХОЗЯЙСТВО</t>
  </si>
  <si>
    <t xml:space="preserve"> ОХРАНА ОКРУЖАЮЩЕЙ СРЕДЫ</t>
  </si>
  <si>
    <t xml:space="preserve"> ОБРАЗОВАНИЕ</t>
  </si>
  <si>
    <t xml:space="preserve"> КУЛЬТУРА, КИНЕМАТОГРАФИЯ</t>
  </si>
  <si>
    <t xml:space="preserve"> СОЦИАЛЬНАЯ ПОЛИТИКА</t>
  </si>
  <si>
    <t xml:space="preserve"> ФИЗИЧЕСКАЯ КУЛЬТУРА И СПОРТ</t>
  </si>
  <si>
    <t xml:space="preserve"> СРЕДСТВА МАССОВОЙ ИНФОРМАЦИИ</t>
  </si>
  <si>
    <t xml:space="preserve"> ОБСЛУЖИВАНИЕ ГОСУДАРСТВЕННОГО И МУНИЦИПАЛЬНОГО ДОЛГА</t>
  </si>
  <si>
    <t xml:space="preserve">Отклонение </t>
  </si>
  <si>
    <t>тыс.руб.</t>
  </si>
  <si>
    <t>Прогноз</t>
  </si>
  <si>
    <t>0310</t>
  </si>
  <si>
    <t xml:space="preserve"> Гражданская оборона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</si>
  <si>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</si>
  <si>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2026 год</t>
  </si>
  <si>
    <t xml:space="preserve">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</si>
  <si>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Обслуживание государственного (муниципального) долга</t>
  </si>
  <si>
    <t>Прогноз расходов по разделам и подразделам на 2025 -2027 годы</t>
  </si>
  <si>
    <t>Отчет                    2023 год</t>
  </si>
  <si>
    <t>Утверждено                на 01.11.2024</t>
  </si>
  <si>
    <t>Ожидаемое исполнение за 2024 год</t>
  </si>
  <si>
    <t>Проект               2025 год</t>
  </si>
  <si>
    <t>к отчету 2023 года</t>
  </si>
  <si>
    <t xml:space="preserve"> к плану 2024 года</t>
  </si>
  <si>
    <t>к ожидаемому 2024 года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</si>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</sst>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53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10" fontId="3" fillId="2" borderId="2">
      <alignment horizontal="right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</cellStyleXfs>
  <cellXfs count="113">
    <xf numFmtId="0" fontId="0" fillId="0" borderId="0" xfId="0"/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12" fillId="0" borderId="1" xfId="2" applyNumberFormat="1" applyFont="1" applyProtection="1"/>
    <xf numFmtId="0" fontId="13" fillId="0" borderId="0" xfId="0" applyFont="1" applyProtection="1">
      <protection locked="0"/>
    </xf>
    <xf numFmtId="164" fontId="5" fillId="0" borderId="1" xfId="2" applyNumberFormat="1" applyFont="1" applyProtection="1"/>
    <xf numFmtId="164" fontId="5" fillId="0" borderId="1" xfId="36" applyNumberFormat="1" applyFont="1" applyProtection="1">
      <alignment horizontal="left" wrapText="1"/>
    </xf>
    <xf numFmtId="164" fontId="6" fillId="0" borderId="0" xfId="0" applyNumberFormat="1" applyFont="1" applyProtection="1">
      <protection locked="0"/>
    </xf>
    <xf numFmtId="0" fontId="12" fillId="0" borderId="2" xfId="29" applyNumberFormat="1" applyFont="1" applyProtection="1">
      <alignment vertical="top" wrapText="1"/>
    </xf>
    <xf numFmtId="0" fontId="14" fillId="0" borderId="2" xfId="29" applyNumberFormat="1" applyFont="1" applyProtection="1">
      <alignment vertical="top" wrapText="1"/>
    </xf>
    <xf numFmtId="1" fontId="12" fillId="0" borderId="2" xfId="30" applyNumberFormat="1" applyFont="1" applyProtection="1">
      <alignment horizontal="center" vertical="top" shrinkToFit="1"/>
    </xf>
    <xf numFmtId="164" fontId="12" fillId="0" borderId="3" xfId="31" applyNumberFormat="1" applyFont="1" applyFill="1" applyBorder="1" applyProtection="1">
      <alignment horizontal="right" vertical="top" shrinkToFit="1"/>
    </xf>
    <xf numFmtId="1" fontId="14" fillId="0" borderId="2" xfId="30" applyNumberFormat="1" applyFont="1" applyProtection="1">
      <alignment horizontal="center" vertical="top" shrinkToFit="1"/>
    </xf>
    <xf numFmtId="164" fontId="14" fillId="0" borderId="4" xfId="31" applyNumberFormat="1" applyFont="1" applyFill="1" applyBorder="1" applyAlignment="1" applyProtection="1">
      <alignment horizontal="right" vertical="top" shrinkToFit="1"/>
    </xf>
    <xf numFmtId="0" fontId="17" fillId="0" borderId="1" xfId="2" applyNumberFormat="1" applyFont="1" applyProtection="1"/>
    <xf numFmtId="164" fontId="17" fillId="0" borderId="1" xfId="2" applyNumberFormat="1" applyFont="1" applyProtection="1"/>
    <xf numFmtId="4" fontId="17" fillId="0" borderId="1" xfId="2" applyNumberFormat="1" applyFont="1" applyAlignment="1" applyProtection="1">
      <alignment vertical="top"/>
    </xf>
    <xf numFmtId="164" fontId="17" fillId="0" borderId="1" xfId="2" applyNumberFormat="1" applyFont="1" applyAlignment="1" applyProtection="1">
      <alignment vertical="top"/>
    </xf>
    <xf numFmtId="164" fontId="17" fillId="0" borderId="0" xfId="0" applyNumberFormat="1" applyFont="1" applyProtection="1">
      <protection locked="0"/>
    </xf>
    <xf numFmtId="0" fontId="18" fillId="0" borderId="0" xfId="0" applyFont="1" applyProtection="1">
      <protection locked="0"/>
    </xf>
    <xf numFmtId="164" fontId="20" fillId="0" borderId="1" xfId="4" applyNumberFormat="1" applyFont="1">
      <alignment horizontal="center"/>
    </xf>
    <xf numFmtId="0" fontId="21" fillId="0" borderId="0" xfId="0" applyFont="1" applyProtection="1">
      <protection locked="0"/>
    </xf>
    <xf numFmtId="164" fontId="18" fillId="0" borderId="0" xfId="0" applyNumberFormat="1" applyFont="1" applyProtection="1">
      <protection locked="0"/>
    </xf>
    <xf numFmtId="4" fontId="17" fillId="0" borderId="0" xfId="0" applyNumberFormat="1" applyFont="1" applyAlignment="1" applyProtection="1">
      <alignment vertical="top"/>
      <protection locked="0"/>
    </xf>
    <xf numFmtId="164" fontId="17" fillId="0" borderId="0" xfId="0" applyNumberFormat="1" applyFont="1" applyAlignment="1" applyProtection="1">
      <alignment vertical="top"/>
      <protection locked="0"/>
    </xf>
    <xf numFmtId="0" fontId="17" fillId="0" borderId="0" xfId="0" applyFont="1" applyProtection="1">
      <protection locked="0"/>
    </xf>
    <xf numFmtId="164" fontId="14" fillId="0" borderId="9" xfId="34" applyNumberFormat="1" applyFont="1" applyFill="1" applyBorder="1" applyAlignment="1" applyProtection="1">
      <alignment horizontal="right" vertical="top" shrinkToFit="1"/>
    </xf>
    <xf numFmtId="0" fontId="19" fillId="0" borderId="1" xfId="3" applyNumberFormat="1" applyFont="1" applyAlignment="1" applyProtection="1">
      <alignment wrapText="1"/>
    </xf>
    <xf numFmtId="0" fontId="20" fillId="0" borderId="1" xfId="4" applyNumberFormat="1" applyFont="1" applyAlignment="1" applyProtection="1"/>
    <xf numFmtId="0" fontId="20" fillId="0" borderId="1" xfId="4" applyFont="1" applyAlignment="1"/>
    <xf numFmtId="0" fontId="16" fillId="0" borderId="9" xfId="29" applyNumberFormat="1" applyFont="1" applyBorder="1" applyProtection="1">
      <alignment vertical="top" wrapText="1"/>
    </xf>
    <xf numFmtId="1" fontId="16" fillId="0" borderId="9" xfId="30" applyNumberFormat="1" applyFont="1" applyBorder="1" applyProtection="1">
      <alignment horizontal="center" vertical="top" shrinkToFit="1"/>
    </xf>
    <xf numFmtId="164" fontId="16" fillId="0" borderId="5" xfId="31" applyNumberFormat="1" applyFont="1" applyFill="1" applyBorder="1" applyAlignment="1" applyProtection="1">
      <alignment horizontal="right" vertical="top" shrinkToFit="1"/>
    </xf>
    <xf numFmtId="0" fontId="13" fillId="0" borderId="2" xfId="29" applyNumberFormat="1" applyFont="1" applyProtection="1">
      <alignment vertical="top" wrapText="1"/>
    </xf>
    <xf numFmtId="1" fontId="13" fillId="0" borderId="2" xfId="30" applyNumberFormat="1" applyFont="1" applyProtection="1">
      <alignment horizontal="center" vertical="top" shrinkToFit="1"/>
    </xf>
    <xf numFmtId="164" fontId="13" fillId="0" borderId="3" xfId="31" applyNumberFormat="1" applyFont="1" applyFill="1" applyBorder="1" applyProtection="1">
      <alignment horizontal="right" vertical="top" shrinkToFit="1"/>
    </xf>
    <xf numFmtId="49" fontId="12" fillId="0" borderId="2" xfId="30" applyNumberFormat="1" applyFont="1" applyProtection="1">
      <alignment horizontal="center" vertical="top" shrinkToFit="1"/>
    </xf>
    <xf numFmtId="0" fontId="13" fillId="5" borderId="4" xfId="0" applyFont="1" applyFill="1" applyBorder="1" applyAlignment="1">
      <alignment horizontal="left" vertical="center" wrapText="1"/>
    </xf>
    <xf numFmtId="49" fontId="13" fillId="0" borderId="2" xfId="30" applyNumberFormat="1" applyFont="1" applyProtection="1">
      <alignment horizontal="center" vertical="top" shrinkToFit="1"/>
    </xf>
    <xf numFmtId="164" fontId="17" fillId="5" borderId="1" xfId="2" applyNumberFormat="1" applyFont="1" applyFill="1" applyAlignment="1" applyProtection="1">
      <alignment vertical="top"/>
    </xf>
    <xf numFmtId="164" fontId="17" fillId="0" borderId="1" xfId="5" applyNumberFormat="1" applyFont="1">
      <alignment horizontal="right"/>
    </xf>
    <xf numFmtId="164" fontId="17" fillId="0" borderId="1" xfId="36" applyNumberFormat="1" applyFont="1" applyAlignment="1" applyProtection="1">
      <alignment horizontal="left" vertical="top" wrapText="1"/>
    </xf>
    <xf numFmtId="4" fontId="17" fillId="5" borderId="1" xfId="36" applyNumberFormat="1" applyFont="1" applyFill="1" applyAlignment="1" applyProtection="1">
      <alignment horizontal="left" vertical="top" wrapText="1"/>
    </xf>
    <xf numFmtId="164" fontId="17" fillId="0" borderId="1" xfId="36" applyNumberFormat="1" applyFont="1" applyProtection="1">
      <alignment horizontal="left" wrapText="1"/>
    </xf>
    <xf numFmtId="0" fontId="17" fillId="0" borderId="1" xfId="36" applyNumberFormat="1" applyFont="1" applyProtection="1">
      <alignment horizontal="left" wrapText="1"/>
    </xf>
    <xf numFmtId="165" fontId="18" fillId="5" borderId="0" xfId="0" applyNumberFormat="1" applyFont="1" applyFill="1" applyAlignment="1" applyProtection="1">
      <alignment vertical="top"/>
      <protection locked="0"/>
    </xf>
    <xf numFmtId="164" fontId="18" fillId="5" borderId="0" xfId="0" applyNumberFormat="1" applyFont="1" applyFill="1" applyAlignment="1" applyProtection="1">
      <alignment vertical="top"/>
      <protection locked="0"/>
    </xf>
    <xf numFmtId="164" fontId="22" fillId="0" borderId="1" xfId="2" applyNumberFormat="1" applyFont="1" applyAlignment="1" applyProtection="1">
      <alignment vertical="top"/>
    </xf>
    <xf numFmtId="164" fontId="13" fillId="5" borderId="2" xfId="32" applyNumberFormat="1" applyFont="1" applyFill="1" applyAlignment="1" applyProtection="1">
      <alignment horizontal="right" vertical="top" shrinkToFit="1"/>
    </xf>
    <xf numFmtId="164" fontId="16" fillId="0" borderId="4" xfId="31" applyNumberFormat="1" applyFont="1" applyFill="1" applyBorder="1" applyAlignment="1" applyProtection="1">
      <alignment horizontal="right" vertical="top" shrinkToFit="1"/>
    </xf>
    <xf numFmtId="164" fontId="13" fillId="0" borderId="4" xfId="32" applyNumberFormat="1" applyFont="1" applyFill="1" applyBorder="1" applyAlignment="1" applyProtection="1">
      <alignment horizontal="right" vertical="top" shrinkToFit="1"/>
    </xf>
    <xf numFmtId="164" fontId="16" fillId="0" borderId="9" xfId="34" applyNumberFormat="1" applyFont="1" applyFill="1" applyBorder="1" applyAlignment="1" applyProtection="1">
      <alignment horizontal="right" vertical="top" shrinkToFit="1"/>
    </xf>
    <xf numFmtId="164" fontId="22" fillId="0" borderId="1" xfId="36" applyNumberFormat="1" applyFont="1" applyAlignment="1" applyProtection="1">
      <alignment horizontal="left" vertical="top" wrapText="1"/>
    </xf>
    <xf numFmtId="164" fontId="6" fillId="0" borderId="0" xfId="0" applyNumberFormat="1" applyFont="1" applyAlignment="1" applyProtection="1">
      <alignment vertical="top"/>
      <protection locked="0"/>
    </xf>
    <xf numFmtId="0" fontId="22" fillId="0" borderId="1" xfId="2" applyNumberFormat="1" applyFont="1" applyProtection="1"/>
    <xf numFmtId="0" fontId="23" fillId="0" borderId="1" xfId="4" applyFont="1" applyAlignment="1"/>
    <xf numFmtId="164" fontId="13" fillId="5" borderId="4" xfId="32" applyNumberFormat="1" applyFont="1" applyFill="1" applyBorder="1" applyAlignment="1" applyProtection="1">
      <alignment horizontal="right" vertical="top" shrinkToFit="1"/>
    </xf>
    <xf numFmtId="164" fontId="16" fillId="5" borderId="9" xfId="34" applyNumberFormat="1" applyFont="1" applyFill="1" applyBorder="1" applyAlignment="1" applyProtection="1">
      <alignment horizontal="right" vertical="top" shrinkToFit="1"/>
    </xf>
    <xf numFmtId="164" fontId="16" fillId="5" borderId="5" xfId="31" applyNumberFormat="1" applyFont="1" applyFill="1" applyBorder="1" applyAlignment="1" applyProtection="1">
      <alignment horizontal="right" vertical="top" shrinkToFit="1"/>
    </xf>
    <xf numFmtId="164" fontId="16" fillId="5" borderId="4" xfId="31" applyNumberFormat="1" applyFont="1" applyFill="1" applyBorder="1" applyAlignment="1" applyProtection="1">
      <alignment horizontal="right" vertical="top" shrinkToFit="1"/>
    </xf>
    <xf numFmtId="164" fontId="11" fillId="5" borderId="4" xfId="0" applyNumberFormat="1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164" fontId="16" fillId="6" borderId="5" xfId="31" applyNumberFormat="1" applyFont="1" applyFill="1" applyBorder="1" applyAlignment="1" applyProtection="1">
      <alignment horizontal="right" vertical="top" shrinkToFit="1"/>
    </xf>
    <xf numFmtId="164" fontId="16" fillId="0" borderId="8" xfId="31" applyNumberFormat="1" applyFont="1" applyFill="1" applyBorder="1" applyProtection="1">
      <alignment horizontal="right" vertical="top" shrinkToFit="1"/>
    </xf>
    <xf numFmtId="164" fontId="16" fillId="0" borderId="9" xfId="31" applyNumberFormat="1" applyFont="1" applyFill="1" applyBorder="1" applyProtection="1">
      <alignment horizontal="right" vertical="top" shrinkToFit="1"/>
    </xf>
    <xf numFmtId="164" fontId="16" fillId="0" borderId="12" xfId="31" applyNumberFormat="1" applyFont="1" applyFill="1" applyBorder="1" applyProtection="1">
      <alignment horizontal="right" vertical="top" shrinkToFit="1"/>
    </xf>
    <xf numFmtId="164" fontId="16" fillId="6" borderId="4" xfId="31" applyNumberFormat="1" applyFont="1" applyFill="1" applyBorder="1" applyProtection="1">
      <alignment horizontal="right" vertical="top" shrinkToFit="1"/>
    </xf>
    <xf numFmtId="164" fontId="13" fillId="6" borderId="4" xfId="0" applyNumberFormat="1" applyFont="1" applyFill="1" applyBorder="1" applyAlignment="1" applyProtection="1">
      <alignment vertical="top"/>
      <protection locked="0"/>
    </xf>
    <xf numFmtId="164" fontId="13" fillId="0" borderId="8" xfId="31" applyNumberFormat="1" applyFont="1" applyFill="1" applyBorder="1" applyProtection="1">
      <alignment horizontal="right" vertical="top" shrinkToFit="1"/>
    </xf>
    <xf numFmtId="164" fontId="13" fillId="0" borderId="9" xfId="31" applyNumberFormat="1" applyFont="1" applyFill="1" applyBorder="1" applyProtection="1">
      <alignment horizontal="right" vertical="top" shrinkToFit="1"/>
    </xf>
    <xf numFmtId="164" fontId="13" fillId="0" borderId="12" xfId="31" applyNumberFormat="1" applyFont="1" applyFill="1" applyBorder="1" applyProtection="1">
      <alignment horizontal="right" vertical="top" shrinkToFit="1"/>
    </xf>
    <xf numFmtId="164" fontId="16" fillId="6" borderId="4" xfId="31" applyNumberFormat="1" applyFont="1" applyFill="1" applyBorder="1" applyAlignment="1" applyProtection="1">
      <alignment horizontal="right" vertical="top" shrinkToFit="1"/>
    </xf>
    <xf numFmtId="164" fontId="16" fillId="6" borderId="9" xfId="34" applyNumberFormat="1" applyFont="1" applyFill="1" applyBorder="1" applyProtection="1">
      <alignment horizontal="right" vertical="top" shrinkToFit="1"/>
    </xf>
    <xf numFmtId="164" fontId="16" fillId="6" borderId="4" xfId="34" applyNumberFormat="1" applyFont="1" applyFill="1" applyBorder="1" applyProtection="1">
      <alignment horizontal="right" vertical="top" shrinkToFit="1"/>
    </xf>
    <xf numFmtId="164" fontId="24" fillId="0" borderId="0" xfId="0" applyNumberFormat="1" applyFont="1" applyAlignment="1" applyProtection="1">
      <alignment horizontal="right"/>
      <protection locked="0"/>
    </xf>
    <xf numFmtId="0" fontId="5" fillId="0" borderId="1" xfId="1" applyNumberFormat="1" applyFont="1" applyProtection="1">
      <alignment wrapText="1"/>
    </xf>
    <xf numFmtId="0" fontId="5" fillId="0" borderId="1" xfId="1" applyFont="1">
      <alignment wrapText="1"/>
    </xf>
    <xf numFmtId="0" fontId="7" fillId="0" borderId="1" xfId="4" applyNumberFormat="1" applyFont="1" applyProtection="1">
      <alignment horizontal="center"/>
    </xf>
    <xf numFmtId="0" fontId="7" fillId="0" borderId="1" xfId="4" applyFont="1">
      <alignment horizontal="center"/>
    </xf>
    <xf numFmtId="0" fontId="5" fillId="0" borderId="1" xfId="5" applyNumberFormat="1" applyFont="1" applyProtection="1">
      <alignment horizontal="right"/>
    </xf>
    <xf numFmtId="0" fontId="5" fillId="0" borderId="1" xfId="5" applyFont="1">
      <alignment horizontal="right"/>
    </xf>
    <xf numFmtId="0" fontId="10" fillId="0" borderId="4" xfId="6" applyNumberFormat="1" applyFont="1" applyBorder="1" applyProtection="1">
      <alignment horizontal="center" vertical="center" wrapText="1"/>
    </xf>
    <xf numFmtId="0" fontId="10" fillId="0" borderId="4" xfId="6" applyFont="1" applyBorder="1">
      <alignment horizontal="center" vertical="center" wrapText="1"/>
    </xf>
    <xf numFmtId="0" fontId="10" fillId="0" borderId="4" xfId="8" applyNumberFormat="1" applyFont="1" applyBorder="1" applyProtection="1">
      <alignment horizontal="center" vertical="center" wrapText="1"/>
    </xf>
    <xf numFmtId="0" fontId="10" fillId="0" borderId="4" xfId="8" applyFont="1" applyBorder="1">
      <alignment horizontal="center" vertical="center" wrapText="1"/>
    </xf>
    <xf numFmtId="164" fontId="10" fillId="0" borderId="4" xfId="28" applyNumberFormat="1" applyFont="1" applyBorder="1" applyProtection="1">
      <alignment horizontal="center" vertical="center" wrapText="1"/>
    </xf>
    <xf numFmtId="164" fontId="10" fillId="0" borderId="4" xfId="28" applyNumberFormat="1" applyFont="1" applyBorder="1">
      <alignment horizontal="center" vertical="center" wrapText="1"/>
    </xf>
    <xf numFmtId="0" fontId="15" fillId="0" borderId="1" xfId="3" applyNumberFormat="1" applyFont="1" applyAlignment="1" applyProtection="1">
      <alignment horizontal="center" wrapText="1"/>
    </xf>
    <xf numFmtId="0" fontId="11" fillId="0" borderId="13" xfId="28" applyNumberFormat="1" applyFont="1" applyBorder="1" applyAlignment="1" applyProtection="1">
      <alignment horizontal="center" vertical="center" wrapText="1"/>
    </xf>
    <xf numFmtId="0" fontId="11" fillId="0" borderId="14" xfId="28" applyNumberFormat="1" applyFont="1" applyBorder="1" applyAlignment="1" applyProtection="1">
      <alignment horizontal="center" vertical="center" wrapText="1"/>
    </xf>
    <xf numFmtId="0" fontId="8" fillId="0" borderId="2" xfId="33" applyNumberFormat="1" applyFont="1" applyProtection="1">
      <alignment horizontal="left"/>
    </xf>
    <xf numFmtId="0" fontId="8" fillId="0" borderId="2" xfId="33" applyFont="1">
      <alignment horizontal="left"/>
    </xf>
    <xf numFmtId="0" fontId="5" fillId="0" borderId="1" xfId="36" applyNumberFormat="1" applyFont="1" applyProtection="1">
      <alignment horizontal="left" wrapText="1"/>
    </xf>
    <xf numFmtId="0" fontId="5" fillId="0" borderId="1" xfId="36" applyFont="1">
      <alignment horizontal="left" wrapText="1"/>
    </xf>
    <xf numFmtId="164" fontId="11" fillId="0" borderId="4" xfId="28" applyNumberFormat="1" applyFont="1" applyBorder="1" applyAlignment="1" applyProtection="1">
      <alignment horizontal="center" vertical="center" wrapText="1"/>
    </xf>
    <xf numFmtId="164" fontId="11" fillId="0" borderId="4" xfId="28" applyNumberFormat="1" applyFont="1" applyBorder="1" applyAlignment="1">
      <alignment horizontal="center" vertical="center" wrapText="1"/>
    </xf>
    <xf numFmtId="164" fontId="11" fillId="6" borderId="4" xfId="28" applyNumberFormat="1" applyFont="1" applyFill="1" applyBorder="1" applyAlignment="1" applyProtection="1">
      <alignment horizontal="center" vertical="center" wrapText="1"/>
    </xf>
    <xf numFmtId="164" fontId="11" fillId="6" borderId="6" xfId="28" applyNumberFormat="1" applyFont="1" applyFill="1" applyBorder="1" applyAlignment="1" applyProtection="1">
      <alignment horizontal="center" vertical="center" wrapText="1"/>
    </xf>
    <xf numFmtId="164" fontId="11" fillId="6" borderId="11" xfId="28" applyNumberFormat="1" applyFont="1" applyFill="1" applyBorder="1" applyAlignment="1" applyProtection="1">
      <alignment horizontal="center" vertical="center" wrapText="1"/>
    </xf>
    <xf numFmtId="164" fontId="11" fillId="6" borderId="10" xfId="28" applyNumberFormat="1" applyFont="1" applyFill="1" applyBorder="1" applyAlignment="1">
      <alignment horizontal="center" vertical="center" wrapText="1"/>
    </xf>
    <xf numFmtId="0" fontId="11" fillId="0" borderId="4" xfId="28" applyNumberFormat="1" applyFont="1" applyBorder="1" applyAlignment="1" applyProtection="1">
      <alignment horizontal="center" vertical="center" wrapText="1"/>
    </xf>
    <xf numFmtId="0" fontId="11" fillId="6" borderId="4" xfId="28" applyNumberFormat="1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/>
    </xf>
    <xf numFmtId="0" fontId="11" fillId="5" borderId="7" xfId="0" applyFont="1" applyFill="1" applyBorder="1" applyAlignment="1">
      <alignment horizontal="center" vertical="center"/>
    </xf>
    <xf numFmtId="0" fontId="11" fillId="5" borderId="15" xfId="28" applyNumberFormat="1" applyFont="1" applyFill="1" applyBorder="1" applyAlignment="1" applyProtection="1">
      <alignment horizontal="center" vertical="center" wrapText="1"/>
    </xf>
    <xf numFmtId="0" fontId="11" fillId="5" borderId="5" xfId="28" applyNumberFormat="1" applyFont="1" applyFill="1" applyBorder="1" applyAlignment="1" applyProtection="1">
      <alignment horizontal="center" vertical="center" wrapText="1"/>
    </xf>
    <xf numFmtId="0" fontId="11" fillId="5" borderId="9" xfId="28" applyNumberFormat="1" applyFont="1" applyFill="1" applyBorder="1" applyAlignment="1" applyProtection="1">
      <alignment horizontal="center" vertical="center" wrapText="1"/>
    </xf>
    <xf numFmtId="0" fontId="17" fillId="0" borderId="1" xfId="1" applyNumberFormat="1" applyFont="1" applyProtection="1">
      <alignment wrapText="1"/>
    </xf>
    <xf numFmtId="0" fontId="17" fillId="0" borderId="1" xfId="1" applyFont="1">
      <alignment wrapText="1"/>
    </xf>
  </cellXfs>
  <cellStyles count="53">
    <cellStyle name="br" xfId="39"/>
    <cellStyle name="col" xfId="38"/>
    <cellStyle name="st24" xfId="52"/>
    <cellStyle name="st25" xfId="51"/>
    <cellStyle name="style0" xfId="40"/>
    <cellStyle name="td" xfId="41"/>
    <cellStyle name="tr" xfId="37"/>
    <cellStyle name="xl21" xfId="42"/>
    <cellStyle name="xl22" xfId="6"/>
    <cellStyle name="xl23" xfId="43"/>
    <cellStyle name="xl24" xfId="2"/>
    <cellStyle name="xl25" xfId="7"/>
    <cellStyle name="xl26" xfId="30"/>
    <cellStyle name="xl27" xfId="8"/>
    <cellStyle name="xl28" xfId="9"/>
    <cellStyle name="xl29" xfId="10"/>
    <cellStyle name="xl30" xfId="11"/>
    <cellStyle name="xl31" xfId="12"/>
    <cellStyle name="xl32" xfId="13"/>
    <cellStyle name="xl33" xfId="44"/>
    <cellStyle name="xl34" xfId="14"/>
    <cellStyle name="xl35" xfId="15"/>
    <cellStyle name="xl36" xfId="16"/>
    <cellStyle name="xl37" xfId="33"/>
    <cellStyle name="xl38" xfId="17"/>
    <cellStyle name="xl39" xfId="45"/>
    <cellStyle name="xl40" xfId="34"/>
    <cellStyle name="xl41" xfId="1"/>
    <cellStyle name="xl42" xfId="18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36"/>
    <cellStyle name="xl54" xfId="46"/>
    <cellStyle name="xl55" xfId="35"/>
    <cellStyle name="xl56" xfId="3"/>
    <cellStyle name="xl57" xfId="4"/>
    <cellStyle name="xl58" xfId="5"/>
    <cellStyle name="xl59" xfId="47"/>
    <cellStyle name="xl60" xfId="29"/>
    <cellStyle name="xl61" xfId="48"/>
    <cellStyle name="xl62" xfId="49"/>
    <cellStyle name="xl63" xfId="31"/>
    <cellStyle name="xl64" xfId="32"/>
    <cellStyle name="xl65" xfId="5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showGridLines="0" tabSelected="1" zoomScaleNormal="100" zoomScaleSheetLayoutView="100" workbookViewId="0">
      <selection activeCell="R12" sqref="R12"/>
    </sheetView>
  </sheetViews>
  <sheetFormatPr defaultRowHeight="15" outlineLevelRow="1" x14ac:dyDescent="0.25"/>
  <cols>
    <col min="1" max="1" width="40" style="6" customWidth="1"/>
    <col min="2" max="2" width="7.7109375" style="2" customWidth="1"/>
    <col min="3" max="3" width="12" style="9" customWidth="1"/>
    <col min="4" max="4" width="12.140625" style="55" customWidth="1"/>
    <col min="5" max="5" width="12.140625" style="48" customWidth="1"/>
    <col min="6" max="6" width="10.140625" style="26" customWidth="1"/>
    <col min="7" max="7" width="9.85546875" style="24" customWidth="1"/>
    <col min="8" max="8" width="6.85546875" style="21" customWidth="1"/>
    <col min="9" max="9" width="9.42578125" style="21" customWidth="1"/>
    <col min="10" max="10" width="5.85546875" style="21" customWidth="1"/>
    <col min="11" max="11" width="9.85546875" style="24" customWidth="1"/>
    <col min="12" max="12" width="7.85546875" style="21" customWidth="1"/>
    <col min="13" max="14" width="11.28515625" style="20" customWidth="1"/>
    <col min="15" max="16384" width="9.140625" style="2"/>
  </cols>
  <sheetData>
    <row r="1" spans="1:14" x14ac:dyDescent="0.25">
      <c r="A1" s="78"/>
      <c r="B1" s="79"/>
      <c r="C1" s="7"/>
      <c r="D1" s="49"/>
      <c r="E1" s="41"/>
      <c r="F1" s="19"/>
      <c r="G1" s="17"/>
      <c r="H1" s="16"/>
      <c r="I1" s="16"/>
      <c r="J1" s="16"/>
      <c r="K1" s="17"/>
      <c r="L1" s="16"/>
      <c r="M1" s="17"/>
    </row>
    <row r="2" spans="1:14" ht="15.75" x14ac:dyDescent="0.25">
      <c r="A2" s="90" t="s">
        <v>102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ht="15.75" x14ac:dyDescent="0.25">
      <c r="A3" s="80"/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22"/>
    </row>
    <row r="4" spans="1:14" x14ac:dyDescent="0.25">
      <c r="A4" s="82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42"/>
      <c r="N4" s="77" t="s">
        <v>94</v>
      </c>
    </row>
    <row r="5" spans="1:14" s="4" customFormat="1" ht="23.25" customHeight="1" x14ac:dyDescent="0.2">
      <c r="A5" s="84" t="s">
        <v>0</v>
      </c>
      <c r="B5" s="86" t="s">
        <v>1</v>
      </c>
      <c r="C5" s="88" t="s">
        <v>103</v>
      </c>
      <c r="D5" s="97" t="s">
        <v>104</v>
      </c>
      <c r="E5" s="108" t="s">
        <v>105</v>
      </c>
      <c r="F5" s="100" t="s">
        <v>106</v>
      </c>
      <c r="G5" s="103" t="s">
        <v>93</v>
      </c>
      <c r="H5" s="103"/>
      <c r="I5" s="103"/>
      <c r="J5" s="103"/>
      <c r="K5" s="103"/>
      <c r="L5" s="103"/>
      <c r="M5" s="104" t="s">
        <v>95</v>
      </c>
      <c r="N5" s="104"/>
    </row>
    <row r="6" spans="1:14" s="4" customFormat="1" ht="21.75" customHeight="1" x14ac:dyDescent="0.2">
      <c r="A6" s="84"/>
      <c r="B6" s="86"/>
      <c r="C6" s="88"/>
      <c r="D6" s="97"/>
      <c r="E6" s="109"/>
      <c r="F6" s="101"/>
      <c r="G6" s="105" t="s">
        <v>107</v>
      </c>
      <c r="H6" s="105"/>
      <c r="I6" s="91" t="s">
        <v>108</v>
      </c>
      <c r="J6" s="92"/>
      <c r="K6" s="106" t="s">
        <v>109</v>
      </c>
      <c r="L6" s="107"/>
      <c r="M6" s="99" t="s">
        <v>99</v>
      </c>
      <c r="N6" s="99" t="s">
        <v>110</v>
      </c>
    </row>
    <row r="7" spans="1:14" s="4" customFormat="1" ht="21" customHeight="1" x14ac:dyDescent="0.2">
      <c r="A7" s="85"/>
      <c r="B7" s="87"/>
      <c r="C7" s="89"/>
      <c r="D7" s="98"/>
      <c r="E7" s="110"/>
      <c r="F7" s="102"/>
      <c r="G7" s="62" t="s">
        <v>49</v>
      </c>
      <c r="H7" s="63" t="s">
        <v>50</v>
      </c>
      <c r="I7" s="63" t="s">
        <v>49</v>
      </c>
      <c r="J7" s="63" t="s">
        <v>50</v>
      </c>
      <c r="K7" s="62" t="s">
        <v>49</v>
      </c>
      <c r="L7" s="64" t="s">
        <v>50</v>
      </c>
      <c r="M7" s="99"/>
      <c r="N7" s="99"/>
    </row>
    <row r="8" spans="1:14" s="3" customFormat="1" ht="14.25" x14ac:dyDescent="0.2">
      <c r="A8" s="32" t="s">
        <v>82</v>
      </c>
      <c r="B8" s="33" t="s">
        <v>3</v>
      </c>
      <c r="C8" s="34">
        <v>330751.8</v>
      </c>
      <c r="D8" s="34">
        <v>368068.21229</v>
      </c>
      <c r="E8" s="60">
        <v>367085.09697000001</v>
      </c>
      <c r="F8" s="65">
        <v>308948.51323000004</v>
      </c>
      <c r="G8" s="66">
        <f t="shared" ref="G8:G54" si="0">F8-C8</f>
        <v>-21803.286769999948</v>
      </c>
      <c r="H8" s="67">
        <f t="shared" ref="H8:H14" si="1">F8/C8*100</f>
        <v>93.407961265819281</v>
      </c>
      <c r="I8" s="67">
        <f>F8-D8</f>
        <v>-59119.699059999955</v>
      </c>
      <c r="J8" s="67">
        <f>F8/D8*100</f>
        <v>83.937841659246658</v>
      </c>
      <c r="K8" s="67">
        <f>F8-E8</f>
        <v>-58136.583739999973</v>
      </c>
      <c r="L8" s="68">
        <f>F8/E8*100</f>
        <v>84.162641245893127</v>
      </c>
      <c r="M8" s="69">
        <v>289352.05539999995</v>
      </c>
      <c r="N8" s="69">
        <v>288257.01957</v>
      </c>
    </row>
    <row r="9" spans="1:14" ht="36" outlineLevel="1" x14ac:dyDescent="0.25">
      <c r="A9" s="35" t="s">
        <v>52</v>
      </c>
      <c r="B9" s="36" t="s">
        <v>4</v>
      </c>
      <c r="C9" s="37">
        <v>3466.9</v>
      </c>
      <c r="D9" s="50">
        <v>7044.4856099999997</v>
      </c>
      <c r="E9" s="50">
        <v>7044.4856099999997</v>
      </c>
      <c r="F9" s="70">
        <v>4908.4127099999996</v>
      </c>
      <c r="G9" s="71">
        <f t="shared" si="0"/>
        <v>1441.5127099999995</v>
      </c>
      <c r="H9" s="72">
        <f t="shared" si="1"/>
        <v>141.57929879719632</v>
      </c>
      <c r="I9" s="72">
        <f t="shared" ref="I9:I54" si="2">F9-D9</f>
        <v>-2136.0729000000001</v>
      </c>
      <c r="J9" s="72">
        <f t="shared" ref="J9:J54" si="3">F9/D9*100</f>
        <v>69.677375776483402</v>
      </c>
      <c r="K9" s="72">
        <f t="shared" ref="K9:K54" si="4">F9-E9</f>
        <v>-2136.0729000000001</v>
      </c>
      <c r="L9" s="73">
        <f t="shared" ref="L9:L54" si="5">F9/E9*100</f>
        <v>69.677375776483402</v>
      </c>
      <c r="M9" s="70">
        <v>4758.4127099999996</v>
      </c>
      <c r="N9" s="70">
        <v>4908.4127099999996</v>
      </c>
    </row>
    <row r="10" spans="1:14" ht="48" outlineLevel="1" x14ac:dyDescent="0.25">
      <c r="A10" s="10" t="s">
        <v>53</v>
      </c>
      <c r="B10" s="12" t="s">
        <v>5</v>
      </c>
      <c r="C10" s="13">
        <v>13088.9</v>
      </c>
      <c r="D10" s="50">
        <v>15728.476199999999</v>
      </c>
      <c r="E10" s="50">
        <v>15728.476199999999</v>
      </c>
      <c r="F10" s="70">
        <v>15223.57977</v>
      </c>
      <c r="G10" s="71">
        <f t="shared" si="0"/>
        <v>2134.6797700000006</v>
      </c>
      <c r="H10" s="72">
        <f t="shared" si="1"/>
        <v>116.30908456783993</v>
      </c>
      <c r="I10" s="72">
        <f t="shared" si="2"/>
        <v>-504.89642999999887</v>
      </c>
      <c r="J10" s="72">
        <f t="shared" si="3"/>
        <v>96.789921518271441</v>
      </c>
      <c r="K10" s="72">
        <f t="shared" si="4"/>
        <v>-504.89642999999887</v>
      </c>
      <c r="L10" s="73">
        <f t="shared" si="5"/>
        <v>96.789921518271441</v>
      </c>
      <c r="M10" s="70">
        <v>15413.57977</v>
      </c>
      <c r="N10" s="70">
        <v>15223.57977</v>
      </c>
    </row>
    <row r="11" spans="1:14" ht="48" outlineLevel="1" x14ac:dyDescent="0.25">
      <c r="A11" s="10" t="s">
        <v>100</v>
      </c>
      <c r="B11" s="12" t="s">
        <v>6</v>
      </c>
      <c r="C11" s="13">
        <v>135730.5</v>
      </c>
      <c r="D11" s="50">
        <v>160606.72628999999</v>
      </c>
      <c r="E11" s="50">
        <v>160815.77210999999</v>
      </c>
      <c r="F11" s="70">
        <v>156724.45512</v>
      </c>
      <c r="G11" s="71">
        <f t="shared" si="0"/>
        <v>20993.955119999999</v>
      </c>
      <c r="H11" s="72">
        <f t="shared" si="1"/>
        <v>115.4673821432913</v>
      </c>
      <c r="I11" s="72">
        <f t="shared" si="2"/>
        <v>-3882.2711699999927</v>
      </c>
      <c r="J11" s="72">
        <f t="shared" si="3"/>
        <v>97.582746837769449</v>
      </c>
      <c r="K11" s="72">
        <f t="shared" si="4"/>
        <v>-4091.3169899999921</v>
      </c>
      <c r="L11" s="73">
        <f t="shared" si="5"/>
        <v>97.455898176951521</v>
      </c>
      <c r="M11" s="70">
        <v>156673.35597</v>
      </c>
      <c r="N11" s="70">
        <v>156965.85511999999</v>
      </c>
    </row>
    <row r="12" spans="1:14" outlineLevel="1" x14ac:dyDescent="0.25">
      <c r="A12" s="10" t="s">
        <v>54</v>
      </c>
      <c r="B12" s="12" t="s">
        <v>7</v>
      </c>
      <c r="C12" s="13">
        <v>0</v>
      </c>
      <c r="D12" s="50">
        <v>9.8576499999999996</v>
      </c>
      <c r="E12" s="50">
        <v>9.8576499999999996</v>
      </c>
      <c r="F12" s="70">
        <v>10.405290000000001</v>
      </c>
      <c r="G12" s="71">
        <f t="shared" si="0"/>
        <v>10.405290000000001</v>
      </c>
      <c r="H12" s="72">
        <v>0</v>
      </c>
      <c r="I12" s="72">
        <f t="shared" si="2"/>
        <v>0.54764000000000124</v>
      </c>
      <c r="J12" s="72">
        <f t="shared" si="3"/>
        <v>105.5554822904039</v>
      </c>
      <c r="K12" s="72">
        <f t="shared" si="4"/>
        <v>0.54764000000000124</v>
      </c>
      <c r="L12" s="73">
        <f t="shared" si="5"/>
        <v>105.5554822904039</v>
      </c>
      <c r="M12" s="70">
        <v>64.788089999999997</v>
      </c>
      <c r="N12" s="70">
        <v>10.138680000000001</v>
      </c>
    </row>
    <row r="13" spans="1:14" ht="36" outlineLevel="1" x14ac:dyDescent="0.25">
      <c r="A13" s="10" t="s">
        <v>55</v>
      </c>
      <c r="B13" s="12" t="s">
        <v>8</v>
      </c>
      <c r="C13" s="13">
        <v>3323.1</v>
      </c>
      <c r="D13" s="50">
        <v>3988.84283</v>
      </c>
      <c r="E13" s="50">
        <v>3878.9164799999999</v>
      </c>
      <c r="F13" s="70">
        <v>4049.6868399999998</v>
      </c>
      <c r="G13" s="71">
        <f t="shared" si="0"/>
        <v>726.58683999999994</v>
      </c>
      <c r="H13" s="72">
        <f t="shared" si="1"/>
        <v>121.86472992085704</v>
      </c>
      <c r="I13" s="72">
        <f t="shared" si="2"/>
        <v>60.844009999999798</v>
      </c>
      <c r="J13" s="72">
        <f t="shared" si="3"/>
        <v>101.52535491101314</v>
      </c>
      <c r="K13" s="72">
        <f t="shared" si="4"/>
        <v>170.77035999999998</v>
      </c>
      <c r="L13" s="73">
        <f t="shared" si="5"/>
        <v>104.40252737795478</v>
      </c>
      <c r="M13" s="70">
        <v>4039.2158399999998</v>
      </c>
      <c r="N13" s="70">
        <v>4081.3688399999996</v>
      </c>
    </row>
    <row r="14" spans="1:14" outlineLevel="1" x14ac:dyDescent="0.25">
      <c r="A14" s="10" t="s">
        <v>56</v>
      </c>
      <c r="B14" s="12" t="s">
        <v>9</v>
      </c>
      <c r="C14" s="13">
        <v>0</v>
      </c>
      <c r="D14" s="50">
        <v>1082.23479</v>
      </c>
      <c r="E14" s="50">
        <v>0</v>
      </c>
      <c r="F14" s="70">
        <v>9469.2628800000002</v>
      </c>
      <c r="G14" s="71">
        <f t="shared" si="0"/>
        <v>9469.2628800000002</v>
      </c>
      <c r="H14" s="72" t="e">
        <f t="shared" si="1"/>
        <v>#DIV/0!</v>
      </c>
      <c r="I14" s="72">
        <f t="shared" si="2"/>
        <v>8387.0280899999998</v>
      </c>
      <c r="J14" s="72">
        <f t="shared" si="3"/>
        <v>874.97306199147408</v>
      </c>
      <c r="K14" s="72">
        <f t="shared" si="4"/>
        <v>9469.2628800000002</v>
      </c>
      <c r="L14" s="73">
        <v>0</v>
      </c>
      <c r="M14" s="70">
        <v>0</v>
      </c>
      <c r="N14" s="70">
        <v>0</v>
      </c>
    </row>
    <row r="15" spans="1:14" outlineLevel="1" x14ac:dyDescent="0.25">
      <c r="A15" s="10" t="s">
        <v>57</v>
      </c>
      <c r="B15" s="12" t="s">
        <v>10</v>
      </c>
      <c r="C15" s="13">
        <v>0</v>
      </c>
      <c r="D15" s="50">
        <v>3000</v>
      </c>
      <c r="E15" s="50">
        <v>3000</v>
      </c>
      <c r="F15" s="70">
        <v>3000</v>
      </c>
      <c r="G15" s="71">
        <f t="shared" si="0"/>
        <v>3000</v>
      </c>
      <c r="H15" s="72">
        <v>0</v>
      </c>
      <c r="I15" s="72">
        <f t="shared" si="2"/>
        <v>0</v>
      </c>
      <c r="J15" s="72">
        <f t="shared" si="3"/>
        <v>100</v>
      </c>
      <c r="K15" s="72">
        <f t="shared" si="4"/>
        <v>0</v>
      </c>
      <c r="L15" s="73">
        <v>0</v>
      </c>
      <c r="M15" s="70">
        <v>3000</v>
      </c>
      <c r="N15" s="70">
        <v>3000</v>
      </c>
    </row>
    <row r="16" spans="1:14" outlineLevel="1" x14ac:dyDescent="0.25">
      <c r="A16" s="10" t="s">
        <v>51</v>
      </c>
      <c r="B16" s="12" t="s">
        <v>11</v>
      </c>
      <c r="C16" s="13">
        <v>175142.39999999999</v>
      </c>
      <c r="D16" s="50">
        <v>176607.58892000001</v>
      </c>
      <c r="E16" s="50">
        <v>176607.58892000001</v>
      </c>
      <c r="F16" s="70">
        <v>115562.71061999998</v>
      </c>
      <c r="G16" s="71">
        <f t="shared" si="0"/>
        <v>-59579.689380000011</v>
      </c>
      <c r="H16" s="72">
        <f t="shared" ref="H16:H54" si="6">F16/C16*100</f>
        <v>65.982144026803326</v>
      </c>
      <c r="I16" s="72">
        <f t="shared" si="2"/>
        <v>-61044.878300000026</v>
      </c>
      <c r="J16" s="72">
        <f t="shared" si="3"/>
        <v>65.43473659693511</v>
      </c>
      <c r="K16" s="72">
        <f>F16-E16</f>
        <v>-61044.878300000026</v>
      </c>
      <c r="L16" s="73">
        <f t="shared" si="5"/>
        <v>65.43473659693511</v>
      </c>
      <c r="M16" s="70">
        <v>105402.70302000002</v>
      </c>
      <c r="N16" s="70">
        <v>104067.66445</v>
      </c>
    </row>
    <row r="17" spans="1:14" s="3" customFormat="1" ht="24" x14ac:dyDescent="0.2">
      <c r="A17" s="11" t="s">
        <v>83</v>
      </c>
      <c r="B17" s="14" t="s">
        <v>12</v>
      </c>
      <c r="C17" s="15">
        <v>16629.099999999999</v>
      </c>
      <c r="D17" s="51">
        <v>23954.269469999999</v>
      </c>
      <c r="E17" s="61">
        <v>23954.269469999999</v>
      </c>
      <c r="F17" s="74">
        <v>20837.797899999998</v>
      </c>
      <c r="G17" s="66">
        <f t="shared" si="0"/>
        <v>4208.6978999999992</v>
      </c>
      <c r="H17" s="67">
        <f t="shared" si="6"/>
        <v>125.30923441436998</v>
      </c>
      <c r="I17" s="67">
        <f t="shared" si="2"/>
        <v>-3116.4715700000015</v>
      </c>
      <c r="J17" s="67">
        <f t="shared" si="3"/>
        <v>86.989911865594451</v>
      </c>
      <c r="K17" s="67">
        <f t="shared" si="4"/>
        <v>-3116.4715700000015</v>
      </c>
      <c r="L17" s="68">
        <f t="shared" si="5"/>
        <v>86.989911865594451</v>
      </c>
      <c r="M17" s="69">
        <v>20734.797899999998</v>
      </c>
      <c r="N17" s="69">
        <v>20837.797899999998</v>
      </c>
    </row>
    <row r="18" spans="1:14" outlineLevel="1" x14ac:dyDescent="0.25">
      <c r="A18" s="10" t="s">
        <v>58</v>
      </c>
      <c r="B18" s="12" t="s">
        <v>13</v>
      </c>
      <c r="C18" s="13">
        <v>3947.6</v>
      </c>
      <c r="D18" s="50">
        <v>4538.70406</v>
      </c>
      <c r="E18" s="50">
        <v>4538.70406</v>
      </c>
      <c r="F18" s="70">
        <v>5189.5592500000002</v>
      </c>
      <c r="G18" s="71">
        <f t="shared" si="0"/>
        <v>1241.9592500000003</v>
      </c>
      <c r="H18" s="72">
        <f t="shared" si="6"/>
        <v>131.46112194751242</v>
      </c>
      <c r="I18" s="72">
        <f t="shared" si="2"/>
        <v>650.85519000000022</v>
      </c>
      <c r="J18" s="72">
        <f t="shared" si="3"/>
        <v>114.34011077602624</v>
      </c>
      <c r="K18" s="72">
        <f t="shared" si="4"/>
        <v>650.85519000000022</v>
      </c>
      <c r="L18" s="73">
        <f t="shared" si="5"/>
        <v>114.34011077602624</v>
      </c>
      <c r="M18" s="70">
        <v>5189.5592500000002</v>
      </c>
      <c r="N18" s="70">
        <v>5189.5592500000002</v>
      </c>
    </row>
    <row r="19" spans="1:14" outlineLevel="1" x14ac:dyDescent="0.25">
      <c r="A19" s="39" t="s">
        <v>97</v>
      </c>
      <c r="B19" s="38" t="s">
        <v>14</v>
      </c>
      <c r="C19" s="13">
        <v>138.30000000000001</v>
      </c>
      <c r="D19" s="50">
        <v>325.5</v>
      </c>
      <c r="E19" s="50">
        <v>325.5</v>
      </c>
      <c r="F19" s="70">
        <v>162</v>
      </c>
      <c r="G19" s="71">
        <f t="shared" ref="G19" si="7">F19-C19</f>
        <v>23.699999999999989</v>
      </c>
      <c r="H19" s="72">
        <v>0</v>
      </c>
      <c r="I19" s="72">
        <f t="shared" ref="I19" si="8">F19-D19</f>
        <v>-163.5</v>
      </c>
      <c r="J19" s="72">
        <v>0</v>
      </c>
      <c r="K19" s="72">
        <f t="shared" ref="K19" si="9">F19-E19</f>
        <v>-163.5</v>
      </c>
      <c r="L19" s="73">
        <v>0</v>
      </c>
      <c r="M19" s="70">
        <v>162</v>
      </c>
      <c r="N19" s="70">
        <v>162</v>
      </c>
    </row>
    <row r="20" spans="1:14" ht="36" outlineLevel="1" x14ac:dyDescent="0.25">
      <c r="A20" s="39" t="s">
        <v>98</v>
      </c>
      <c r="B20" s="40" t="s">
        <v>96</v>
      </c>
      <c r="C20" s="37">
        <v>10822.8</v>
      </c>
      <c r="D20" s="50">
        <v>12514.9262</v>
      </c>
      <c r="E20" s="50">
        <v>12514.9262</v>
      </c>
      <c r="F20" s="70">
        <v>13644.87033</v>
      </c>
      <c r="G20" s="71">
        <f t="shared" si="0"/>
        <v>2822.0703300000005</v>
      </c>
      <c r="H20" s="72">
        <f t="shared" si="6"/>
        <v>126.07523311897107</v>
      </c>
      <c r="I20" s="72">
        <f t="shared" si="2"/>
        <v>1129.9441299999999</v>
      </c>
      <c r="J20" s="72">
        <f t="shared" si="3"/>
        <v>109.0287718196852</v>
      </c>
      <c r="K20" s="72">
        <f t="shared" si="4"/>
        <v>1129.9441299999999</v>
      </c>
      <c r="L20" s="73">
        <f t="shared" si="5"/>
        <v>109.0287718196852</v>
      </c>
      <c r="M20" s="70">
        <v>13541.87033</v>
      </c>
      <c r="N20" s="70">
        <v>13644.87033</v>
      </c>
    </row>
    <row r="21" spans="1:14" ht="24" outlineLevel="1" x14ac:dyDescent="0.25">
      <c r="A21" s="10" t="s">
        <v>59</v>
      </c>
      <c r="B21" s="12" t="s">
        <v>15</v>
      </c>
      <c r="C21" s="13">
        <v>1720.4</v>
      </c>
      <c r="D21" s="50">
        <v>6575.1392100000003</v>
      </c>
      <c r="E21" s="50">
        <v>6575.1392100000003</v>
      </c>
      <c r="F21" s="70">
        <v>1841.36832</v>
      </c>
      <c r="G21" s="71">
        <f t="shared" si="0"/>
        <v>120.96831999999995</v>
      </c>
      <c r="H21" s="72">
        <f t="shared" si="6"/>
        <v>107.03140664961637</v>
      </c>
      <c r="I21" s="72">
        <f t="shared" si="2"/>
        <v>-4733.7708899999998</v>
      </c>
      <c r="J21" s="72">
        <f t="shared" si="3"/>
        <v>28.005008885583731</v>
      </c>
      <c r="K21" s="72">
        <f t="shared" si="4"/>
        <v>-4733.7708899999998</v>
      </c>
      <c r="L21" s="73">
        <f t="shared" si="5"/>
        <v>28.005008885583731</v>
      </c>
      <c r="M21" s="70">
        <v>1841.36832</v>
      </c>
      <c r="N21" s="70">
        <v>1841.36832</v>
      </c>
    </row>
    <row r="22" spans="1:14" s="3" customFormat="1" ht="14.25" x14ac:dyDescent="0.2">
      <c r="A22" s="11" t="s">
        <v>84</v>
      </c>
      <c r="B22" s="14" t="s">
        <v>16</v>
      </c>
      <c r="C22" s="15">
        <v>435323.5</v>
      </c>
      <c r="D22" s="51">
        <v>893828.74243999994</v>
      </c>
      <c r="E22" s="61">
        <v>901699.18788999994</v>
      </c>
      <c r="F22" s="74">
        <v>1384723.2900800002</v>
      </c>
      <c r="G22" s="66">
        <f t="shared" si="0"/>
        <v>949399.79008000018</v>
      </c>
      <c r="H22" s="67">
        <f t="shared" si="6"/>
        <v>318.09063606260634</v>
      </c>
      <c r="I22" s="67">
        <f t="shared" si="2"/>
        <v>490894.54764000024</v>
      </c>
      <c r="J22" s="67">
        <f t="shared" si="3"/>
        <v>154.92042539378875</v>
      </c>
      <c r="K22" s="67">
        <f t="shared" si="4"/>
        <v>483024.10219000024</v>
      </c>
      <c r="L22" s="68">
        <f t="shared" si="5"/>
        <v>153.5682086306731</v>
      </c>
      <c r="M22" s="69">
        <v>1269132.98511</v>
      </c>
      <c r="N22" s="69">
        <v>194785.97123999998</v>
      </c>
    </row>
    <row r="23" spans="1:14" outlineLevel="1" x14ac:dyDescent="0.25">
      <c r="A23" s="10" t="s">
        <v>60</v>
      </c>
      <c r="B23" s="12" t="s">
        <v>17</v>
      </c>
      <c r="C23" s="13">
        <v>23680.3</v>
      </c>
      <c r="D23" s="52">
        <v>38104.04191</v>
      </c>
      <c r="E23" s="58">
        <v>38104.04191</v>
      </c>
      <c r="F23" s="70">
        <v>37004.99259999999</v>
      </c>
      <c r="G23" s="71">
        <f t="shared" si="0"/>
        <v>13324.692599999991</v>
      </c>
      <c r="H23" s="72">
        <f t="shared" si="6"/>
        <v>156.26910385425856</v>
      </c>
      <c r="I23" s="72">
        <f t="shared" si="2"/>
        <v>-1099.0493100000094</v>
      </c>
      <c r="J23" s="72">
        <f t="shared" si="3"/>
        <v>97.115662132127838</v>
      </c>
      <c r="K23" s="72">
        <f t="shared" si="4"/>
        <v>-1099.0493100000094</v>
      </c>
      <c r="L23" s="73">
        <f t="shared" si="5"/>
        <v>97.115662132127838</v>
      </c>
      <c r="M23" s="70">
        <v>33602.388530000004</v>
      </c>
      <c r="N23" s="70">
        <v>33602.388530000004</v>
      </c>
    </row>
    <row r="24" spans="1:14" outlineLevel="1" x14ac:dyDescent="0.25">
      <c r="A24" s="10" t="s">
        <v>61</v>
      </c>
      <c r="B24" s="12" t="s">
        <v>18</v>
      </c>
      <c r="C24" s="13">
        <v>366374.5</v>
      </c>
      <c r="D24" s="52">
        <v>760998.68946000002</v>
      </c>
      <c r="E24" s="58">
        <v>768869.13491000002</v>
      </c>
      <c r="F24" s="70">
        <v>227973.53058999998</v>
      </c>
      <c r="G24" s="71">
        <f t="shared" si="0"/>
        <v>-138400.96941000002</v>
      </c>
      <c r="H24" s="72">
        <f t="shared" si="6"/>
        <v>62.22418061027718</v>
      </c>
      <c r="I24" s="72">
        <f t="shared" si="2"/>
        <v>-533025.15887000004</v>
      </c>
      <c r="J24" s="72">
        <f t="shared" si="3"/>
        <v>29.957151536196285</v>
      </c>
      <c r="K24" s="72">
        <f t="shared" si="4"/>
        <v>-540895.60432000004</v>
      </c>
      <c r="L24" s="73">
        <f t="shared" si="5"/>
        <v>29.650498405906934</v>
      </c>
      <c r="M24" s="70">
        <v>118129.26226</v>
      </c>
      <c r="N24" s="70">
        <v>114250.15929</v>
      </c>
    </row>
    <row r="25" spans="1:14" outlineLevel="1" x14ac:dyDescent="0.25">
      <c r="A25" s="10" t="s">
        <v>62</v>
      </c>
      <c r="B25" s="12" t="s">
        <v>19</v>
      </c>
      <c r="C25" s="13">
        <v>36.4</v>
      </c>
      <c r="D25" s="52">
        <v>38.548000000000002</v>
      </c>
      <c r="E25" s="58">
        <v>38.548000000000002</v>
      </c>
      <c r="F25" s="70">
        <v>40.86</v>
      </c>
      <c r="G25" s="71">
        <f t="shared" si="0"/>
        <v>4.4600000000000009</v>
      </c>
      <c r="H25" s="72">
        <f t="shared" si="6"/>
        <v>112.25274725274726</v>
      </c>
      <c r="I25" s="72">
        <f t="shared" si="2"/>
        <v>2.3119999999999976</v>
      </c>
      <c r="J25" s="72">
        <f t="shared" si="3"/>
        <v>105.9977171318875</v>
      </c>
      <c r="K25" s="72">
        <f t="shared" si="4"/>
        <v>2.3119999999999976</v>
      </c>
      <c r="L25" s="73">
        <f t="shared" si="5"/>
        <v>105.9977171318875</v>
      </c>
      <c r="M25" s="70">
        <v>40.86</v>
      </c>
      <c r="N25" s="70">
        <v>40.86</v>
      </c>
    </row>
    <row r="26" spans="1:14" ht="24" outlineLevel="1" x14ac:dyDescent="0.25">
      <c r="A26" s="10" t="s">
        <v>63</v>
      </c>
      <c r="B26" s="12" t="s">
        <v>20</v>
      </c>
      <c r="C26" s="13">
        <v>45232.3</v>
      </c>
      <c r="D26" s="52">
        <v>94687.463069999998</v>
      </c>
      <c r="E26" s="58">
        <v>94687.463069999998</v>
      </c>
      <c r="F26" s="70">
        <v>1119703.9068900002</v>
      </c>
      <c r="G26" s="71">
        <f t="shared" si="0"/>
        <v>1074471.6068900002</v>
      </c>
      <c r="H26" s="72">
        <f t="shared" si="6"/>
        <v>2475.4520705115597</v>
      </c>
      <c r="I26" s="72">
        <f t="shared" si="2"/>
        <v>1025016.4438200002</v>
      </c>
      <c r="J26" s="72">
        <f t="shared" si="3"/>
        <v>1182.5260394422355</v>
      </c>
      <c r="K26" s="72">
        <f t="shared" si="4"/>
        <v>1025016.4438200002</v>
      </c>
      <c r="L26" s="73">
        <f t="shared" si="5"/>
        <v>1182.5260394422355</v>
      </c>
      <c r="M26" s="70">
        <v>1117360.47432</v>
      </c>
      <c r="N26" s="70">
        <v>46892.563419999991</v>
      </c>
    </row>
    <row r="27" spans="1:14" outlineLevel="1" x14ac:dyDescent="0.25">
      <c r="A27" s="11" t="s">
        <v>85</v>
      </c>
      <c r="B27" s="14" t="s">
        <v>21</v>
      </c>
      <c r="C27" s="15">
        <v>525206.4</v>
      </c>
      <c r="D27" s="51">
        <v>677720.21389999997</v>
      </c>
      <c r="E27" s="61">
        <v>677720.21389999997</v>
      </c>
      <c r="F27" s="74">
        <v>352236.49009000004</v>
      </c>
      <c r="G27" s="66">
        <f t="shared" si="0"/>
        <v>-172969.90990999999</v>
      </c>
      <c r="H27" s="67">
        <f t="shared" si="6"/>
        <v>67.066298142977701</v>
      </c>
      <c r="I27" s="67">
        <f t="shared" si="2"/>
        <v>-325483.72380999994</v>
      </c>
      <c r="J27" s="67">
        <f t="shared" si="3"/>
        <v>51.973732355277477</v>
      </c>
      <c r="K27" s="67">
        <f t="shared" si="4"/>
        <v>-325483.72380999994</v>
      </c>
      <c r="L27" s="68">
        <f t="shared" si="5"/>
        <v>51.973732355277477</v>
      </c>
      <c r="M27" s="69">
        <v>546874.16628</v>
      </c>
      <c r="N27" s="69">
        <v>216194.57777999999</v>
      </c>
    </row>
    <row r="28" spans="1:14" s="3" customFormat="1" ht="14.25" x14ac:dyDescent="0.2">
      <c r="A28" s="10" t="s">
        <v>64</v>
      </c>
      <c r="B28" s="12" t="s">
        <v>22</v>
      </c>
      <c r="C28" s="13">
        <v>57894.5</v>
      </c>
      <c r="D28" s="52">
        <v>75302.213539999997</v>
      </c>
      <c r="E28" s="58">
        <v>75302.213539999997</v>
      </c>
      <c r="F28" s="70">
        <v>86761.057879999993</v>
      </c>
      <c r="G28" s="71">
        <f t="shared" si="0"/>
        <v>28866.557879999993</v>
      </c>
      <c r="H28" s="72">
        <f t="shared" si="6"/>
        <v>149.86062213163598</v>
      </c>
      <c r="I28" s="72">
        <f t="shared" si="2"/>
        <v>11458.844339999996</v>
      </c>
      <c r="J28" s="72">
        <f t="shared" si="3"/>
        <v>115.2171414375663</v>
      </c>
      <c r="K28" s="72">
        <f t="shared" si="4"/>
        <v>11458.844339999996</v>
      </c>
      <c r="L28" s="73">
        <f t="shared" si="5"/>
        <v>115.2171414375663</v>
      </c>
      <c r="M28" s="70">
        <v>57836.55788</v>
      </c>
      <c r="N28" s="70">
        <v>57836.55788</v>
      </c>
    </row>
    <row r="29" spans="1:14" outlineLevel="1" x14ac:dyDescent="0.25">
      <c r="A29" s="10" t="s">
        <v>65</v>
      </c>
      <c r="B29" s="12" t="s">
        <v>23</v>
      </c>
      <c r="C29" s="13">
        <v>204305.8</v>
      </c>
      <c r="D29" s="52">
        <v>205798.55097000001</v>
      </c>
      <c r="E29" s="58">
        <v>205798.55097000001</v>
      </c>
      <c r="F29" s="70">
        <v>32382.020800000002</v>
      </c>
      <c r="G29" s="71">
        <f t="shared" si="0"/>
        <v>-171923.77919999999</v>
      </c>
      <c r="H29" s="72">
        <f t="shared" si="6"/>
        <v>15.849780476129412</v>
      </c>
      <c r="I29" s="72">
        <f t="shared" si="2"/>
        <v>-173416.53017000001</v>
      </c>
      <c r="J29" s="72">
        <f t="shared" si="3"/>
        <v>15.734814772685374</v>
      </c>
      <c r="K29" s="72">
        <f t="shared" si="4"/>
        <v>-173416.53017000001</v>
      </c>
      <c r="L29" s="73">
        <f t="shared" si="5"/>
        <v>15.734814772685374</v>
      </c>
      <c r="M29" s="70">
        <v>109032.95971000001</v>
      </c>
      <c r="N29" s="70">
        <v>21528.359710000001</v>
      </c>
    </row>
    <row r="30" spans="1:14" outlineLevel="1" x14ac:dyDescent="0.25">
      <c r="A30" s="10" t="s">
        <v>66</v>
      </c>
      <c r="B30" s="12" t="s">
        <v>24</v>
      </c>
      <c r="C30" s="13">
        <v>226930.1</v>
      </c>
      <c r="D30" s="52">
        <v>355194.24885999999</v>
      </c>
      <c r="E30" s="58">
        <v>355194.24885999999</v>
      </c>
      <c r="F30" s="70">
        <v>191860.33704000001</v>
      </c>
      <c r="G30" s="71">
        <f t="shared" si="0"/>
        <v>-35069.762959999993</v>
      </c>
      <c r="H30" s="72">
        <f t="shared" si="6"/>
        <v>84.546006475121644</v>
      </c>
      <c r="I30" s="72">
        <f t="shared" si="2"/>
        <v>-163333.91181999998</v>
      </c>
      <c r="J30" s="72">
        <f t="shared" si="3"/>
        <v>54.015609108474585</v>
      </c>
      <c r="K30" s="72">
        <f t="shared" si="4"/>
        <v>-163333.91181999998</v>
      </c>
      <c r="L30" s="73">
        <f t="shared" si="5"/>
        <v>54.015609108474585</v>
      </c>
      <c r="M30" s="70">
        <v>339272.73028000002</v>
      </c>
      <c r="N30" s="70">
        <v>95587.741779999982</v>
      </c>
    </row>
    <row r="31" spans="1:14" ht="24" outlineLevel="1" x14ac:dyDescent="0.25">
      <c r="A31" s="10" t="s">
        <v>67</v>
      </c>
      <c r="B31" s="12" t="s">
        <v>25</v>
      </c>
      <c r="C31" s="13">
        <v>36076</v>
      </c>
      <c r="D31" s="52">
        <v>41425.200530000002</v>
      </c>
      <c r="E31" s="58">
        <v>41425.200530000002</v>
      </c>
      <c r="F31" s="70">
        <v>41233.074369999995</v>
      </c>
      <c r="G31" s="71">
        <f t="shared" si="0"/>
        <v>5157.0743699999948</v>
      </c>
      <c r="H31" s="72">
        <f t="shared" si="6"/>
        <v>114.29502819048673</v>
      </c>
      <c r="I31" s="72">
        <f t="shared" si="2"/>
        <v>-192.12616000000708</v>
      </c>
      <c r="J31" s="72">
        <f t="shared" si="3"/>
        <v>99.536209462979258</v>
      </c>
      <c r="K31" s="72">
        <f t="shared" si="4"/>
        <v>-192.12616000000708</v>
      </c>
      <c r="L31" s="73">
        <f t="shared" si="5"/>
        <v>99.536209462979258</v>
      </c>
      <c r="M31" s="70">
        <v>40731.918410000006</v>
      </c>
      <c r="N31" s="70">
        <v>41241.918410000006</v>
      </c>
    </row>
    <row r="32" spans="1:14" outlineLevel="1" x14ac:dyDescent="0.25">
      <c r="A32" s="11" t="s">
        <v>86</v>
      </c>
      <c r="B32" s="14" t="s">
        <v>26</v>
      </c>
      <c r="C32" s="15">
        <v>7569.3</v>
      </c>
      <c r="D32" s="51">
        <v>72404.495909999998</v>
      </c>
      <c r="E32" s="61">
        <f>72404.49591-68750.49126</f>
        <v>3654.0046500000026</v>
      </c>
      <c r="F32" s="74">
        <v>1237.25784</v>
      </c>
      <c r="G32" s="66">
        <f t="shared" si="0"/>
        <v>-6332.04216</v>
      </c>
      <c r="H32" s="67">
        <f t="shared" si="6"/>
        <v>16.345736593872616</v>
      </c>
      <c r="I32" s="67">
        <f t="shared" si="2"/>
        <v>-71167.238069999992</v>
      </c>
      <c r="J32" s="67">
        <f t="shared" si="3"/>
        <v>1.7088135542548799</v>
      </c>
      <c r="K32" s="67">
        <f t="shared" si="4"/>
        <v>-2416.7468100000024</v>
      </c>
      <c r="L32" s="68">
        <f t="shared" si="5"/>
        <v>33.860324726187727</v>
      </c>
      <c r="M32" s="69">
        <v>1286.6592800000001</v>
      </c>
      <c r="N32" s="69">
        <v>1338.03676</v>
      </c>
    </row>
    <row r="33" spans="1:14" s="3" customFormat="1" ht="24" x14ac:dyDescent="0.2">
      <c r="A33" s="10" t="s">
        <v>68</v>
      </c>
      <c r="B33" s="12" t="s">
        <v>27</v>
      </c>
      <c r="C33" s="13">
        <v>7569.3</v>
      </c>
      <c r="D33" s="52">
        <v>72404.495909999998</v>
      </c>
      <c r="E33" s="58">
        <f>72404.49591-68750.49126</f>
        <v>3654.0046500000026</v>
      </c>
      <c r="F33" s="70">
        <v>1237.25784</v>
      </c>
      <c r="G33" s="71">
        <f t="shared" si="0"/>
        <v>-6332.04216</v>
      </c>
      <c r="H33" s="72">
        <f t="shared" si="6"/>
        <v>16.345736593872616</v>
      </c>
      <c r="I33" s="72">
        <f t="shared" si="2"/>
        <v>-71167.238069999992</v>
      </c>
      <c r="J33" s="72">
        <f t="shared" si="3"/>
        <v>1.7088135542548799</v>
      </c>
      <c r="K33" s="72">
        <f t="shared" si="4"/>
        <v>-2416.7468100000024</v>
      </c>
      <c r="L33" s="73">
        <f t="shared" si="5"/>
        <v>33.860324726187727</v>
      </c>
      <c r="M33" s="70">
        <v>1286.6592800000001</v>
      </c>
      <c r="N33" s="70">
        <v>1338.03676</v>
      </c>
    </row>
    <row r="34" spans="1:14" outlineLevel="1" x14ac:dyDescent="0.25">
      <c r="A34" s="11" t="s">
        <v>87</v>
      </c>
      <c r="B34" s="14" t="s">
        <v>28</v>
      </c>
      <c r="C34" s="15">
        <v>3153439.7</v>
      </c>
      <c r="D34" s="51">
        <v>3228237.2314300002</v>
      </c>
      <c r="E34" s="61">
        <v>3228537.2314300002</v>
      </c>
      <c r="F34" s="74">
        <v>3221119.0642799996</v>
      </c>
      <c r="G34" s="66">
        <f t="shared" si="0"/>
        <v>67679.364279999398</v>
      </c>
      <c r="H34" s="67">
        <f t="shared" si="6"/>
        <v>102.14620765635694</v>
      </c>
      <c r="I34" s="67">
        <f t="shared" si="2"/>
        <v>-7118.1671500005759</v>
      </c>
      <c r="J34" s="67">
        <f t="shared" si="3"/>
        <v>99.779502972064805</v>
      </c>
      <c r="K34" s="67">
        <f t="shared" si="4"/>
        <v>-7418.1671500005759</v>
      </c>
      <c r="L34" s="68">
        <f t="shared" si="5"/>
        <v>99.770231327122872</v>
      </c>
      <c r="M34" s="69">
        <v>3233990.7922099996</v>
      </c>
      <c r="N34" s="69">
        <v>3138283.5914099999</v>
      </c>
    </row>
    <row r="35" spans="1:14" s="3" customFormat="1" ht="14.25" x14ac:dyDescent="0.2">
      <c r="A35" s="10" t="s">
        <v>69</v>
      </c>
      <c r="B35" s="12" t="s">
        <v>29</v>
      </c>
      <c r="C35" s="13">
        <v>1141450.6000000001</v>
      </c>
      <c r="D35" s="52">
        <v>1275020.79748</v>
      </c>
      <c r="E35" s="58">
        <v>1275320.79748</v>
      </c>
      <c r="F35" s="70">
        <v>1289671.85614</v>
      </c>
      <c r="G35" s="71">
        <f t="shared" si="0"/>
        <v>148221.25613999995</v>
      </c>
      <c r="H35" s="72">
        <f t="shared" si="6"/>
        <v>112.98534129641702</v>
      </c>
      <c r="I35" s="72">
        <f t="shared" si="2"/>
        <v>14651.058660000097</v>
      </c>
      <c r="J35" s="72">
        <f t="shared" si="3"/>
        <v>101.14908389643189</v>
      </c>
      <c r="K35" s="72">
        <f t="shared" si="4"/>
        <v>14351.058660000097</v>
      </c>
      <c r="L35" s="73">
        <f t="shared" si="5"/>
        <v>101.12529009864477</v>
      </c>
      <c r="M35" s="70">
        <v>1293493.34512</v>
      </c>
      <c r="N35" s="70">
        <v>1258493.34512</v>
      </c>
    </row>
    <row r="36" spans="1:14" outlineLevel="1" x14ac:dyDescent="0.25">
      <c r="A36" s="10" t="s">
        <v>70</v>
      </c>
      <c r="B36" s="12" t="s">
        <v>30</v>
      </c>
      <c r="C36" s="13">
        <v>1529023.1</v>
      </c>
      <c r="D36" s="52">
        <v>1367072.1786400001</v>
      </c>
      <c r="E36" s="58">
        <v>1367072.1786400001</v>
      </c>
      <c r="F36" s="70">
        <v>1380365.13436</v>
      </c>
      <c r="G36" s="71">
        <f t="shared" si="0"/>
        <v>-148657.96564000007</v>
      </c>
      <c r="H36" s="72">
        <f t="shared" si="6"/>
        <v>90.277585365453277</v>
      </c>
      <c r="I36" s="72">
        <f t="shared" si="2"/>
        <v>13292.955719999969</v>
      </c>
      <c r="J36" s="72">
        <f t="shared" si="3"/>
        <v>100.97236677972805</v>
      </c>
      <c r="K36" s="72">
        <f t="shared" si="4"/>
        <v>13292.955719999969</v>
      </c>
      <c r="L36" s="73">
        <f t="shared" si="5"/>
        <v>100.97236677972805</v>
      </c>
      <c r="M36" s="70">
        <v>1388108.1084100001</v>
      </c>
      <c r="N36" s="70">
        <v>1334400.9076100001</v>
      </c>
    </row>
    <row r="37" spans="1:14" outlineLevel="1" x14ac:dyDescent="0.25">
      <c r="A37" s="10" t="s">
        <v>71</v>
      </c>
      <c r="B37" s="12" t="s">
        <v>31</v>
      </c>
      <c r="C37" s="13">
        <v>353100</v>
      </c>
      <c r="D37" s="52">
        <v>385350.13387999998</v>
      </c>
      <c r="E37" s="58">
        <v>385349.23488</v>
      </c>
      <c r="F37" s="70">
        <v>389754.61227999994</v>
      </c>
      <c r="G37" s="71">
        <f t="shared" si="0"/>
        <v>36654.612279999943</v>
      </c>
      <c r="H37" s="72">
        <f t="shared" si="6"/>
        <v>110.38080211838005</v>
      </c>
      <c r="I37" s="72">
        <f t="shared" si="2"/>
        <v>4404.4783999999636</v>
      </c>
      <c r="J37" s="72">
        <f t="shared" si="3"/>
        <v>101.14298089263711</v>
      </c>
      <c r="K37" s="72">
        <f t="shared" si="4"/>
        <v>4405.3773999999394</v>
      </c>
      <c r="L37" s="73">
        <f t="shared" si="5"/>
        <v>101.14321685402381</v>
      </c>
      <c r="M37" s="70">
        <v>391202.17883000005</v>
      </c>
      <c r="N37" s="70">
        <v>384202.17883000005</v>
      </c>
    </row>
    <row r="38" spans="1:14" outlineLevel="1" x14ac:dyDescent="0.25">
      <c r="A38" s="10" t="s">
        <v>72</v>
      </c>
      <c r="B38" s="12" t="s">
        <v>32</v>
      </c>
      <c r="C38" s="13">
        <v>9066.1</v>
      </c>
      <c r="D38" s="52">
        <v>58328.951679999998</v>
      </c>
      <c r="E38" s="58">
        <v>58328.951679999998</v>
      </c>
      <c r="F38" s="70">
        <v>14906.26958</v>
      </c>
      <c r="G38" s="71">
        <f t="shared" si="0"/>
        <v>5840.1695799999998</v>
      </c>
      <c r="H38" s="72">
        <f t="shared" si="6"/>
        <v>164.41766117735298</v>
      </c>
      <c r="I38" s="72">
        <f t="shared" si="2"/>
        <v>-43422.682099999998</v>
      </c>
      <c r="J38" s="72">
        <f t="shared" si="3"/>
        <v>25.555524573418836</v>
      </c>
      <c r="K38" s="72">
        <f t="shared" si="4"/>
        <v>-43422.682099999998</v>
      </c>
      <c r="L38" s="73">
        <f t="shared" si="5"/>
        <v>25.555524573418836</v>
      </c>
      <c r="M38" s="70">
        <v>14610.16958</v>
      </c>
      <c r="N38" s="70">
        <v>14610.16958</v>
      </c>
    </row>
    <row r="39" spans="1:14" outlineLevel="1" x14ac:dyDescent="0.25">
      <c r="A39" s="10" t="s">
        <v>73</v>
      </c>
      <c r="B39" s="12" t="s">
        <v>33</v>
      </c>
      <c r="C39" s="13">
        <v>120799.9</v>
      </c>
      <c r="D39" s="52">
        <v>142465.16975</v>
      </c>
      <c r="E39" s="58">
        <v>142466.06875000001</v>
      </c>
      <c r="F39" s="70">
        <v>146421.19191999998</v>
      </c>
      <c r="G39" s="71">
        <f t="shared" si="0"/>
        <v>25621.291919999989</v>
      </c>
      <c r="H39" s="72">
        <f t="shared" si="6"/>
        <v>121.20969629941747</v>
      </c>
      <c r="I39" s="72">
        <f t="shared" si="2"/>
        <v>3956.022169999982</v>
      </c>
      <c r="J39" s="72">
        <f t="shared" si="3"/>
        <v>102.77683463048692</v>
      </c>
      <c r="K39" s="72">
        <f t="shared" si="4"/>
        <v>3955.1231699999771</v>
      </c>
      <c r="L39" s="73">
        <f t="shared" si="5"/>
        <v>102.7761860804487</v>
      </c>
      <c r="M39" s="70">
        <v>146576.99027000001</v>
      </c>
      <c r="N39" s="70">
        <v>146576.99027000001</v>
      </c>
    </row>
    <row r="40" spans="1:14" outlineLevel="1" x14ac:dyDescent="0.25">
      <c r="A40" s="11" t="s">
        <v>88</v>
      </c>
      <c r="B40" s="14" t="s">
        <v>34</v>
      </c>
      <c r="C40" s="15">
        <v>338211</v>
      </c>
      <c r="D40" s="51">
        <v>377384.23069</v>
      </c>
      <c r="E40" s="61">
        <v>377834.23069</v>
      </c>
      <c r="F40" s="74">
        <v>369049.55911000003</v>
      </c>
      <c r="G40" s="66">
        <f t="shared" si="0"/>
        <v>30838.559110000031</v>
      </c>
      <c r="H40" s="67">
        <f t="shared" si="6"/>
        <v>109.11814196167482</v>
      </c>
      <c r="I40" s="67">
        <f t="shared" si="2"/>
        <v>-8334.6715799999656</v>
      </c>
      <c r="J40" s="67">
        <f t="shared" si="3"/>
        <v>97.791462678564741</v>
      </c>
      <c r="K40" s="67">
        <f t="shared" si="4"/>
        <v>-8784.6715799999656</v>
      </c>
      <c r="L40" s="68">
        <f t="shared" si="5"/>
        <v>97.67499319371953</v>
      </c>
      <c r="M40" s="69">
        <v>359845.52529000002</v>
      </c>
      <c r="N40" s="69">
        <v>354845.52529000002</v>
      </c>
    </row>
    <row r="41" spans="1:14" s="3" customFormat="1" ht="14.25" x14ac:dyDescent="0.2">
      <c r="A41" s="10" t="s">
        <v>74</v>
      </c>
      <c r="B41" s="12" t="s">
        <v>35</v>
      </c>
      <c r="C41" s="13">
        <v>292514.09999999998</v>
      </c>
      <c r="D41" s="52">
        <v>314350.46182000003</v>
      </c>
      <c r="E41" s="58">
        <v>314800.46182000003</v>
      </c>
      <c r="F41" s="70">
        <v>317290.12663000001</v>
      </c>
      <c r="G41" s="71">
        <f t="shared" si="0"/>
        <v>24776.026630000037</v>
      </c>
      <c r="H41" s="72">
        <f t="shared" si="6"/>
        <v>108.47002815590771</v>
      </c>
      <c r="I41" s="72">
        <f t="shared" si="2"/>
        <v>2939.6648099999875</v>
      </c>
      <c r="J41" s="72">
        <f t="shared" si="3"/>
        <v>100.93515523819502</v>
      </c>
      <c r="K41" s="72">
        <f t="shared" si="4"/>
        <v>2489.6648099999875</v>
      </c>
      <c r="L41" s="73">
        <f t="shared" si="5"/>
        <v>100.79087076162662</v>
      </c>
      <c r="M41" s="70">
        <v>308003.88081</v>
      </c>
      <c r="N41" s="70">
        <v>303003.88081</v>
      </c>
    </row>
    <row r="42" spans="1:14" ht="24" outlineLevel="1" x14ac:dyDescent="0.25">
      <c r="A42" s="10" t="s">
        <v>75</v>
      </c>
      <c r="B42" s="12" t="s">
        <v>36</v>
      </c>
      <c r="C42" s="13">
        <v>45696.9</v>
      </c>
      <c r="D42" s="52">
        <v>63033.76887</v>
      </c>
      <c r="E42" s="58">
        <v>63033.76887</v>
      </c>
      <c r="F42" s="70">
        <v>51759.432480000003</v>
      </c>
      <c r="G42" s="71">
        <f t="shared" si="0"/>
        <v>6062.5324800000017</v>
      </c>
      <c r="H42" s="72">
        <f t="shared" si="6"/>
        <v>113.26683534331652</v>
      </c>
      <c r="I42" s="72">
        <f t="shared" si="2"/>
        <v>-11274.336389999997</v>
      </c>
      <c r="J42" s="72">
        <f t="shared" si="3"/>
        <v>82.113815194436441</v>
      </c>
      <c r="K42" s="72">
        <f t="shared" si="4"/>
        <v>-11274.336389999997</v>
      </c>
      <c r="L42" s="73">
        <f t="shared" si="5"/>
        <v>82.113815194436441</v>
      </c>
      <c r="M42" s="70">
        <v>51841.644480000003</v>
      </c>
      <c r="N42" s="70">
        <v>51841.644480000003</v>
      </c>
    </row>
    <row r="43" spans="1:14" outlineLevel="1" x14ac:dyDescent="0.25">
      <c r="A43" s="11" t="s">
        <v>89</v>
      </c>
      <c r="B43" s="14" t="s">
        <v>37</v>
      </c>
      <c r="C43" s="15">
        <v>105014.20000000001</v>
      </c>
      <c r="D43" s="51">
        <v>139057.37969</v>
      </c>
      <c r="E43" s="61">
        <v>139057.37969</v>
      </c>
      <c r="F43" s="74">
        <v>120949.17129</v>
      </c>
      <c r="G43" s="66">
        <f t="shared" si="0"/>
        <v>15934.971289999987</v>
      </c>
      <c r="H43" s="67">
        <f t="shared" si="6"/>
        <v>115.17411101546267</v>
      </c>
      <c r="I43" s="67">
        <f t="shared" si="2"/>
        <v>-18108.208400000003</v>
      </c>
      <c r="J43" s="67">
        <f t="shared" si="3"/>
        <v>86.97788751638457</v>
      </c>
      <c r="K43" s="67">
        <f t="shared" si="4"/>
        <v>-18108.208400000003</v>
      </c>
      <c r="L43" s="68">
        <f t="shared" si="5"/>
        <v>86.97788751638457</v>
      </c>
      <c r="M43" s="69">
        <v>122351.36654999999</v>
      </c>
      <c r="N43" s="69">
        <v>129302.39155</v>
      </c>
    </row>
    <row r="44" spans="1:14" s="3" customFormat="1" ht="14.25" x14ac:dyDescent="0.2">
      <c r="A44" s="10" t="s">
        <v>76</v>
      </c>
      <c r="B44" s="12" t="s">
        <v>38</v>
      </c>
      <c r="C44" s="13">
        <v>6946.1</v>
      </c>
      <c r="D44" s="50">
        <v>7725.3547900000003</v>
      </c>
      <c r="E44" s="50">
        <v>7725.3547900000003</v>
      </c>
      <c r="F44" s="70">
        <v>8353.005360000001</v>
      </c>
      <c r="G44" s="71">
        <f t="shared" si="0"/>
        <v>1406.9053600000007</v>
      </c>
      <c r="H44" s="72">
        <f t="shared" si="6"/>
        <v>120.25460848533712</v>
      </c>
      <c r="I44" s="72">
        <f t="shared" si="2"/>
        <v>627.6505700000007</v>
      </c>
      <c r="J44" s="72">
        <f t="shared" si="3"/>
        <v>108.12455333200303</v>
      </c>
      <c r="K44" s="72">
        <f t="shared" si="4"/>
        <v>627.6505700000007</v>
      </c>
      <c r="L44" s="73">
        <f t="shared" si="5"/>
        <v>108.12455333200303</v>
      </c>
      <c r="M44" s="70">
        <v>8353.005360000001</v>
      </c>
      <c r="N44" s="70">
        <v>8353.005360000001</v>
      </c>
    </row>
    <row r="45" spans="1:14" outlineLevel="1" x14ac:dyDescent="0.25">
      <c r="A45" s="10" t="s">
        <v>77</v>
      </c>
      <c r="B45" s="12" t="s">
        <v>39</v>
      </c>
      <c r="C45" s="13">
        <v>13321.9</v>
      </c>
      <c r="D45" s="50">
        <v>16285.385</v>
      </c>
      <c r="E45" s="50">
        <v>16285.385</v>
      </c>
      <c r="F45" s="70">
        <v>14528.684999999999</v>
      </c>
      <c r="G45" s="71">
        <f t="shared" si="0"/>
        <v>1206.7849999999999</v>
      </c>
      <c r="H45" s="72">
        <f t="shared" si="6"/>
        <v>109.0586552969171</v>
      </c>
      <c r="I45" s="72">
        <f t="shared" si="2"/>
        <v>-1756.7000000000007</v>
      </c>
      <c r="J45" s="72">
        <f t="shared" si="3"/>
        <v>89.213027509021131</v>
      </c>
      <c r="K45" s="72">
        <f t="shared" si="4"/>
        <v>-1756.7000000000007</v>
      </c>
      <c r="L45" s="73">
        <f t="shared" si="5"/>
        <v>89.213027509021131</v>
      </c>
      <c r="M45" s="70">
        <v>15958.46</v>
      </c>
      <c r="N45" s="70">
        <v>15542.885</v>
      </c>
    </row>
    <row r="46" spans="1:14" outlineLevel="1" x14ac:dyDescent="0.25">
      <c r="A46" s="10" t="s">
        <v>78</v>
      </c>
      <c r="B46" s="12" t="s">
        <v>40</v>
      </c>
      <c r="C46" s="13">
        <v>68132.100000000006</v>
      </c>
      <c r="D46" s="50">
        <v>95259.8</v>
      </c>
      <c r="E46" s="50">
        <v>95259.8</v>
      </c>
      <c r="F46" s="70">
        <v>82032</v>
      </c>
      <c r="G46" s="71">
        <f t="shared" si="0"/>
        <v>13899.899999999994</v>
      </c>
      <c r="H46" s="72">
        <f t="shared" si="6"/>
        <v>120.40139669847252</v>
      </c>
      <c r="I46" s="72">
        <f t="shared" si="2"/>
        <v>-13227.800000000003</v>
      </c>
      <c r="J46" s="72">
        <f t="shared" si="3"/>
        <v>86.113974625182919</v>
      </c>
      <c r="K46" s="72">
        <f t="shared" si="4"/>
        <v>-13227.800000000003</v>
      </c>
      <c r="L46" s="73">
        <f t="shared" si="5"/>
        <v>86.113974625182919</v>
      </c>
      <c r="M46" s="70">
        <v>83170.3</v>
      </c>
      <c r="N46" s="70">
        <v>90536.9</v>
      </c>
    </row>
    <row r="47" spans="1:14" outlineLevel="1" x14ac:dyDescent="0.25">
      <c r="A47" s="10" t="s">
        <v>79</v>
      </c>
      <c r="B47" s="12" t="s">
        <v>41</v>
      </c>
      <c r="C47" s="13">
        <v>16614.099999999999</v>
      </c>
      <c r="D47" s="50">
        <v>19786.839899999999</v>
      </c>
      <c r="E47" s="50">
        <v>19786.839899999999</v>
      </c>
      <c r="F47" s="70">
        <v>16035.48093</v>
      </c>
      <c r="G47" s="71">
        <f t="shared" si="0"/>
        <v>-578.61906999999883</v>
      </c>
      <c r="H47" s="72">
        <f t="shared" si="6"/>
        <v>96.517301147820234</v>
      </c>
      <c r="I47" s="72">
        <f t="shared" si="2"/>
        <v>-3751.3589699999993</v>
      </c>
      <c r="J47" s="72">
        <f t="shared" si="3"/>
        <v>81.041141541757767</v>
      </c>
      <c r="K47" s="72">
        <f t="shared" si="4"/>
        <v>-3751.3589699999993</v>
      </c>
      <c r="L47" s="73">
        <f t="shared" si="5"/>
        <v>81.041141541757767</v>
      </c>
      <c r="M47" s="70">
        <v>14869.601189999999</v>
      </c>
      <c r="N47" s="70">
        <v>14869.601189999999</v>
      </c>
    </row>
    <row r="48" spans="1:14" outlineLevel="1" x14ac:dyDescent="0.25">
      <c r="A48" s="11" t="s">
        <v>90</v>
      </c>
      <c r="B48" s="14" t="s">
        <v>42</v>
      </c>
      <c r="C48" s="15">
        <v>6163.7</v>
      </c>
      <c r="D48" s="51">
        <v>16549.722979999999</v>
      </c>
      <c r="E48" s="61">
        <v>16549.722979999999</v>
      </c>
      <c r="F48" s="74">
        <v>10406.02922</v>
      </c>
      <c r="G48" s="66">
        <f t="shared" si="0"/>
        <v>4242.3292200000005</v>
      </c>
      <c r="H48" s="67">
        <f t="shared" si="6"/>
        <v>168.82763956714314</v>
      </c>
      <c r="I48" s="67">
        <f t="shared" si="2"/>
        <v>-6143.6937599999983</v>
      </c>
      <c r="J48" s="67">
        <f t="shared" si="3"/>
        <v>62.877361950864518</v>
      </c>
      <c r="K48" s="67">
        <f t="shared" si="4"/>
        <v>-6143.6937599999983</v>
      </c>
      <c r="L48" s="68">
        <f t="shared" si="5"/>
        <v>62.877361950864518</v>
      </c>
      <c r="M48" s="69">
        <v>10020.89522</v>
      </c>
      <c r="N48" s="69">
        <v>10020.89522</v>
      </c>
    </row>
    <row r="49" spans="1:14" s="3" customFormat="1" ht="24" x14ac:dyDescent="0.2">
      <c r="A49" s="10" t="s">
        <v>80</v>
      </c>
      <c r="B49" s="12" t="s">
        <v>43</v>
      </c>
      <c r="C49" s="13">
        <v>6163.7</v>
      </c>
      <c r="D49" s="50">
        <v>16549.722979999999</v>
      </c>
      <c r="E49" s="50">
        <v>16549.722979999999</v>
      </c>
      <c r="F49" s="70">
        <v>10406.02922</v>
      </c>
      <c r="G49" s="71">
        <f t="shared" si="0"/>
        <v>4242.3292200000005</v>
      </c>
      <c r="H49" s="72">
        <f t="shared" si="6"/>
        <v>168.82763956714314</v>
      </c>
      <c r="I49" s="72">
        <f t="shared" si="2"/>
        <v>-6143.6937599999983</v>
      </c>
      <c r="J49" s="72">
        <f t="shared" si="3"/>
        <v>62.877361950864518</v>
      </c>
      <c r="K49" s="72">
        <f t="shared" si="4"/>
        <v>-6143.6937599999983</v>
      </c>
      <c r="L49" s="73">
        <f t="shared" si="5"/>
        <v>62.877361950864518</v>
      </c>
      <c r="M49" s="70">
        <v>10020.89522</v>
      </c>
      <c r="N49" s="70">
        <v>10020.89522</v>
      </c>
    </row>
    <row r="50" spans="1:14" outlineLevel="1" x14ac:dyDescent="0.25">
      <c r="A50" s="11" t="s">
        <v>91</v>
      </c>
      <c r="B50" s="14" t="s">
        <v>44</v>
      </c>
      <c r="C50" s="15">
        <v>16700.900000000001</v>
      </c>
      <c r="D50" s="51">
        <v>18230.716520000002</v>
      </c>
      <c r="E50" s="61">
        <v>18230.716520000002</v>
      </c>
      <c r="F50" s="74">
        <v>20887.841230000002</v>
      </c>
      <c r="G50" s="66">
        <f t="shared" si="0"/>
        <v>4186.9412300000004</v>
      </c>
      <c r="H50" s="67">
        <f t="shared" si="6"/>
        <v>125.0701532851523</v>
      </c>
      <c r="I50" s="67">
        <f t="shared" si="2"/>
        <v>2657.1247100000001</v>
      </c>
      <c r="J50" s="67">
        <f t="shared" si="3"/>
        <v>114.57498780744575</v>
      </c>
      <c r="K50" s="67">
        <f t="shared" si="4"/>
        <v>2657.1247100000001</v>
      </c>
      <c r="L50" s="68">
        <f t="shared" si="5"/>
        <v>114.57498780744575</v>
      </c>
      <c r="M50" s="69">
        <v>20220.056559999997</v>
      </c>
      <c r="N50" s="69">
        <v>20220.056559999997</v>
      </c>
    </row>
    <row r="51" spans="1:14" s="3" customFormat="1" ht="14.25" x14ac:dyDescent="0.2">
      <c r="A51" s="10" t="s">
        <v>81</v>
      </c>
      <c r="B51" s="12" t="s">
        <v>45</v>
      </c>
      <c r="C51" s="13">
        <v>16700.900000000001</v>
      </c>
      <c r="D51" s="52">
        <v>18230.716520000002</v>
      </c>
      <c r="E51" s="58">
        <v>18230.716520000002</v>
      </c>
      <c r="F51" s="70">
        <v>20887.841230000002</v>
      </c>
      <c r="G51" s="71">
        <f t="shared" si="0"/>
        <v>4186.9412300000004</v>
      </c>
      <c r="H51" s="72">
        <f t="shared" si="6"/>
        <v>125.0701532851523</v>
      </c>
      <c r="I51" s="72">
        <f t="shared" si="2"/>
        <v>2657.1247100000001</v>
      </c>
      <c r="J51" s="72">
        <f t="shared" si="3"/>
        <v>114.57498780744575</v>
      </c>
      <c r="K51" s="72">
        <f t="shared" si="4"/>
        <v>2657.1247100000001</v>
      </c>
      <c r="L51" s="73">
        <f t="shared" si="5"/>
        <v>114.57498780744575</v>
      </c>
      <c r="M51" s="70">
        <v>20220.056559999997</v>
      </c>
      <c r="N51" s="70">
        <v>20220.056559999997</v>
      </c>
    </row>
    <row r="52" spans="1:14" ht="24" outlineLevel="1" x14ac:dyDescent="0.25">
      <c r="A52" s="11" t="s">
        <v>92</v>
      </c>
      <c r="B52" s="14" t="s">
        <v>46</v>
      </c>
      <c r="C52" s="15">
        <v>35</v>
      </c>
      <c r="D52" s="51">
        <v>1.45573</v>
      </c>
      <c r="E52" s="61">
        <v>1.45573</v>
      </c>
      <c r="F52" s="74">
        <v>3827.3469</v>
      </c>
      <c r="G52" s="66">
        <f t="shared" si="0"/>
        <v>3792.3469</v>
      </c>
      <c r="H52" s="67">
        <f t="shared" si="6"/>
        <v>10935.276857142857</v>
      </c>
      <c r="I52" s="67">
        <f t="shared" si="2"/>
        <v>3825.8911699999999</v>
      </c>
      <c r="J52" s="67">
        <f t="shared" si="3"/>
        <v>262915.98716795008</v>
      </c>
      <c r="K52" s="67">
        <f t="shared" si="4"/>
        <v>3825.8911699999999</v>
      </c>
      <c r="L52" s="68">
        <f t="shared" si="5"/>
        <v>262915.98716795008</v>
      </c>
      <c r="M52" s="69">
        <v>30111.771659999999</v>
      </c>
      <c r="N52" s="69">
        <v>72037.740560000006</v>
      </c>
    </row>
    <row r="53" spans="1:14" s="3" customFormat="1" ht="24" x14ac:dyDescent="0.2">
      <c r="A53" s="10" t="s">
        <v>101</v>
      </c>
      <c r="B53" s="12" t="s">
        <v>47</v>
      </c>
      <c r="C53" s="13">
        <v>35</v>
      </c>
      <c r="D53" s="52">
        <v>1.45573</v>
      </c>
      <c r="E53" s="58">
        <v>1.45573</v>
      </c>
      <c r="F53" s="70">
        <v>3827.3469</v>
      </c>
      <c r="G53" s="71">
        <f t="shared" si="0"/>
        <v>3792.3469</v>
      </c>
      <c r="H53" s="72">
        <f t="shared" si="6"/>
        <v>10935.276857142857</v>
      </c>
      <c r="I53" s="72">
        <f t="shared" si="2"/>
        <v>3825.8911699999999</v>
      </c>
      <c r="J53" s="72">
        <f t="shared" si="3"/>
        <v>262915.98716795008</v>
      </c>
      <c r="K53" s="72">
        <f t="shared" si="4"/>
        <v>3825.8911699999999</v>
      </c>
      <c r="L53" s="73">
        <f t="shared" si="5"/>
        <v>262915.98716795008</v>
      </c>
      <c r="M53" s="70">
        <v>30111.771659999999</v>
      </c>
      <c r="N53" s="70">
        <v>72037.740560000006</v>
      </c>
    </row>
    <row r="54" spans="1:14" outlineLevel="1" x14ac:dyDescent="0.25">
      <c r="A54" s="93" t="s">
        <v>48</v>
      </c>
      <c r="B54" s="94"/>
      <c r="C54" s="28">
        <f>C52+C50+C48+C43+C40+C34+C32+C27+C22+C17+C8</f>
        <v>4935044.5999999987</v>
      </c>
      <c r="D54" s="53">
        <v>5815436.67105</v>
      </c>
      <c r="E54" s="59">
        <f>5823074.00118-68750.49126</f>
        <v>5754323.5099200001</v>
      </c>
      <c r="F54" s="75">
        <v>5814222.3611700004</v>
      </c>
      <c r="G54" s="66">
        <f t="shared" si="0"/>
        <v>879177.7611700017</v>
      </c>
      <c r="H54" s="67">
        <f t="shared" si="6"/>
        <v>117.81499119926903</v>
      </c>
      <c r="I54" s="67">
        <f t="shared" si="2"/>
        <v>-1214.3098799996078</v>
      </c>
      <c r="J54" s="67">
        <f t="shared" si="3"/>
        <v>99.979119196911824</v>
      </c>
      <c r="K54" s="67">
        <f t="shared" si="4"/>
        <v>59898.851250000298</v>
      </c>
      <c r="L54" s="68">
        <f t="shared" si="5"/>
        <v>101.04093645667886</v>
      </c>
      <c r="M54" s="76">
        <v>5903921.0714599993</v>
      </c>
      <c r="N54" s="76">
        <v>4446123.60384</v>
      </c>
    </row>
    <row r="55" spans="1:14" s="3" customFormat="1" ht="14.25" x14ac:dyDescent="0.2">
      <c r="A55" s="5"/>
      <c r="B55" s="1"/>
      <c r="C55" s="7"/>
      <c r="D55" s="49"/>
      <c r="E55" s="41"/>
      <c r="F55" s="19"/>
      <c r="G55" s="17" t="s">
        <v>2</v>
      </c>
      <c r="H55" s="16"/>
      <c r="I55" s="16"/>
      <c r="J55" s="16"/>
      <c r="K55" s="17"/>
      <c r="L55" s="16"/>
      <c r="M55" s="17"/>
      <c r="N55" s="20"/>
    </row>
    <row r="56" spans="1:14" x14ac:dyDescent="0.25">
      <c r="A56" s="95"/>
      <c r="B56" s="96"/>
      <c r="C56" s="8"/>
      <c r="D56" s="54"/>
      <c r="E56" s="44"/>
      <c r="F56" s="43"/>
      <c r="G56" s="45"/>
      <c r="H56" s="46"/>
      <c r="I56" s="46"/>
      <c r="J56" s="46"/>
      <c r="K56" s="45"/>
      <c r="L56" s="46"/>
      <c r="M56" s="45"/>
    </row>
    <row r="57" spans="1:14" x14ac:dyDescent="0.25">
      <c r="E57" s="47"/>
    </row>
  </sheetData>
  <mergeCells count="19">
    <mergeCell ref="A54:B54"/>
    <mergeCell ref="A56:B56"/>
    <mergeCell ref="D5:D7"/>
    <mergeCell ref="M6:M7"/>
    <mergeCell ref="F5:F7"/>
    <mergeCell ref="G5:L5"/>
    <mergeCell ref="M5:N5"/>
    <mergeCell ref="G6:H6"/>
    <mergeCell ref="K6:L6"/>
    <mergeCell ref="N6:N7"/>
    <mergeCell ref="E5:E7"/>
    <mergeCell ref="A1:B1"/>
    <mergeCell ref="A3:L3"/>
    <mergeCell ref="A4:L4"/>
    <mergeCell ref="A5:A7"/>
    <mergeCell ref="B5:B7"/>
    <mergeCell ref="C5:C7"/>
    <mergeCell ref="A2:N2"/>
    <mergeCell ref="I6:J6"/>
  </mergeCells>
  <pageMargins left="0.59027779999999996" right="0.59027779999999996" top="0.59027779999999996" bottom="0.59027779999999996" header="0.39374999999999999" footer="0.39374999999999999"/>
  <pageSetup paperSize="9" scale="80" fitToHeight="2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3"/>
  <sheetViews>
    <sheetView showGridLines="0" zoomScaleNormal="100" zoomScaleSheetLayoutView="100" workbookViewId="0">
      <selection activeCell="E64" sqref="E64"/>
    </sheetView>
  </sheetViews>
  <sheetFormatPr defaultRowHeight="15" outlineLevelRow="1" x14ac:dyDescent="0.25"/>
  <cols>
    <col min="1" max="1" width="40" style="23" customWidth="1"/>
    <col min="2" max="2" width="7.7109375" style="21" customWidth="1"/>
    <col min="3" max="3" width="9.7109375" style="21" customWidth="1"/>
    <col min="4" max="4" width="9.7109375" style="24" customWidth="1"/>
    <col min="5" max="5" width="9.7109375" style="2" customWidth="1"/>
    <col min="6" max="6" width="9.7109375" style="24" customWidth="1"/>
    <col min="7" max="7" width="9.85546875" style="25" customWidth="1"/>
    <col min="8" max="8" width="5.42578125" style="25" customWidth="1"/>
    <col min="9" max="9" width="10.140625" style="26" customWidth="1"/>
    <col min="10" max="10" width="5" style="24" customWidth="1"/>
    <col min="11" max="11" width="9.85546875" style="21" customWidth="1"/>
    <col min="12" max="12" width="9.85546875" style="24" customWidth="1"/>
    <col min="13" max="13" width="11.28515625" style="21" customWidth="1"/>
    <col min="14" max="14" width="11.28515625" style="27" customWidth="1"/>
    <col min="15" max="15" width="11.28515625" style="20" customWidth="1"/>
    <col min="16" max="16" width="15.5703125" style="20" customWidth="1"/>
    <col min="17" max="17" width="11.28515625" style="20" customWidth="1"/>
    <col min="18" max="18" width="7.85546875" style="21" customWidth="1"/>
    <col min="19" max="16384" width="9.140625" style="21"/>
  </cols>
  <sheetData>
    <row r="1" spans="1:17" x14ac:dyDescent="0.25">
      <c r="A1" s="111"/>
      <c r="B1" s="112"/>
      <c r="C1" s="16"/>
      <c r="D1" s="17"/>
      <c r="E1" s="56"/>
      <c r="F1" s="17"/>
      <c r="G1" s="18"/>
      <c r="H1" s="18"/>
      <c r="I1" s="19"/>
      <c r="J1" s="17"/>
      <c r="K1" s="16"/>
      <c r="L1" s="17"/>
      <c r="M1" s="16"/>
      <c r="N1" s="16"/>
      <c r="O1" s="17"/>
      <c r="P1" s="17"/>
    </row>
    <row r="2" spans="1:17" ht="15.75" customHeight="1" x14ac:dyDescent="0.25">
      <c r="A2" s="90" t="s">
        <v>102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29"/>
      <c r="P2" s="29"/>
      <c r="Q2" s="29"/>
    </row>
    <row r="3" spans="1:17" ht="15.75" x14ac:dyDescent="0.25">
      <c r="A3" s="30"/>
      <c r="B3" s="31"/>
      <c r="C3" s="31"/>
      <c r="D3" s="31"/>
      <c r="E3" s="57"/>
      <c r="F3" s="31"/>
      <c r="G3" s="31"/>
      <c r="H3" s="31"/>
      <c r="I3" s="31"/>
      <c r="J3" s="31"/>
      <c r="K3" s="31"/>
      <c r="L3" s="77"/>
      <c r="M3" s="31"/>
      <c r="N3" s="77" t="s">
        <v>94</v>
      </c>
      <c r="O3" s="22"/>
      <c r="P3" s="22"/>
    </row>
    <row r="4" spans="1:17" s="4" customFormat="1" ht="23.25" customHeight="1" x14ac:dyDescent="0.2">
      <c r="A4" s="84" t="s">
        <v>0</v>
      </c>
      <c r="B4" s="86" t="s">
        <v>1</v>
      </c>
      <c r="C4" s="88" t="s">
        <v>103</v>
      </c>
      <c r="D4" s="97" t="s">
        <v>104</v>
      </c>
      <c r="E4" s="108" t="s">
        <v>105</v>
      </c>
      <c r="F4" s="100" t="s">
        <v>106</v>
      </c>
      <c r="G4" s="103" t="s">
        <v>93</v>
      </c>
      <c r="H4" s="103"/>
      <c r="I4" s="103"/>
      <c r="J4" s="103"/>
      <c r="K4" s="103"/>
      <c r="L4" s="103"/>
      <c r="M4" s="104" t="s">
        <v>95</v>
      </c>
      <c r="N4" s="104"/>
    </row>
    <row r="5" spans="1:17" s="4" customFormat="1" ht="21.75" customHeight="1" x14ac:dyDescent="0.2">
      <c r="A5" s="84"/>
      <c r="B5" s="86"/>
      <c r="C5" s="88"/>
      <c r="D5" s="97"/>
      <c r="E5" s="109"/>
      <c r="F5" s="101"/>
      <c r="G5" s="105" t="s">
        <v>107</v>
      </c>
      <c r="H5" s="105"/>
      <c r="I5" s="91" t="s">
        <v>108</v>
      </c>
      <c r="J5" s="92"/>
      <c r="K5" s="106" t="s">
        <v>109</v>
      </c>
      <c r="L5" s="107"/>
      <c r="M5" s="99" t="s">
        <v>99</v>
      </c>
      <c r="N5" s="99" t="s">
        <v>110</v>
      </c>
    </row>
    <row r="6" spans="1:17" s="4" customFormat="1" ht="21" customHeight="1" x14ac:dyDescent="0.2">
      <c r="A6" s="85"/>
      <c r="B6" s="87"/>
      <c r="C6" s="89"/>
      <c r="D6" s="98"/>
      <c r="E6" s="110"/>
      <c r="F6" s="102"/>
      <c r="G6" s="62" t="s">
        <v>49</v>
      </c>
      <c r="H6" s="63" t="s">
        <v>50</v>
      </c>
      <c r="I6" s="63" t="s">
        <v>49</v>
      </c>
      <c r="J6" s="63" t="s">
        <v>50</v>
      </c>
      <c r="K6" s="62" t="s">
        <v>49</v>
      </c>
      <c r="L6" s="64" t="s">
        <v>50</v>
      </c>
      <c r="M6" s="99"/>
      <c r="N6" s="99"/>
    </row>
    <row r="7" spans="1:17" s="3" customFormat="1" ht="14.25" x14ac:dyDescent="0.2">
      <c r="A7" s="32" t="s">
        <v>82</v>
      </c>
      <c r="B7" s="33" t="s">
        <v>3</v>
      </c>
      <c r="C7" s="34">
        <v>330751.8</v>
      </c>
      <c r="D7" s="34">
        <v>368068.21229</v>
      </c>
      <c r="E7" s="60">
        <v>367085.09697000001</v>
      </c>
      <c r="F7" s="65">
        <v>308948.51323000004</v>
      </c>
      <c r="G7" s="66">
        <f t="shared" ref="G7:G53" si="0">F7-C7</f>
        <v>-21803.286769999948</v>
      </c>
      <c r="H7" s="67">
        <f t="shared" ref="H7:H13" si="1">F7/C7*100</f>
        <v>93.407961265819281</v>
      </c>
      <c r="I7" s="67">
        <f>F7-D7</f>
        <v>-59119.699059999955</v>
      </c>
      <c r="J7" s="67">
        <f>F7/D7*100</f>
        <v>83.937841659246658</v>
      </c>
      <c r="K7" s="67">
        <f>F7-E7</f>
        <v>-58136.583739999973</v>
      </c>
      <c r="L7" s="68">
        <f>F7/E7*100</f>
        <v>84.162641245893127</v>
      </c>
      <c r="M7" s="69">
        <v>289352.05539999995</v>
      </c>
      <c r="N7" s="69">
        <v>288257.01957</v>
      </c>
    </row>
    <row r="8" spans="1:17" s="2" customFormat="1" ht="36" hidden="1" customHeight="1" outlineLevel="1" x14ac:dyDescent="0.25">
      <c r="A8" s="35" t="s">
        <v>52</v>
      </c>
      <c r="B8" s="36" t="s">
        <v>4</v>
      </c>
      <c r="C8" s="37">
        <v>3466.9</v>
      </c>
      <c r="D8" s="50">
        <v>7044.4856099999997</v>
      </c>
      <c r="E8" s="50">
        <v>7044.4856099999997</v>
      </c>
      <c r="F8" s="70">
        <v>4908.4127099999996</v>
      </c>
      <c r="G8" s="71">
        <f t="shared" si="0"/>
        <v>1441.5127099999995</v>
      </c>
      <c r="H8" s="72">
        <f t="shared" si="1"/>
        <v>141.57929879719632</v>
      </c>
      <c r="I8" s="72">
        <f t="shared" ref="I8:I53" si="2">F8-D8</f>
        <v>-2136.0729000000001</v>
      </c>
      <c r="J8" s="72">
        <f t="shared" ref="J8:J53" si="3">F8/D8*100</f>
        <v>69.677375776483402</v>
      </c>
      <c r="K8" s="72">
        <f t="shared" ref="K8:K53" si="4">F8-E8</f>
        <v>-2136.0729000000001</v>
      </c>
      <c r="L8" s="73">
        <f t="shared" ref="L8:L53" si="5">F8/E8*100</f>
        <v>69.677375776483402</v>
      </c>
      <c r="M8" s="70">
        <v>4758.4127099999996</v>
      </c>
      <c r="N8" s="70">
        <v>4908.4127099999996</v>
      </c>
    </row>
    <row r="9" spans="1:17" s="2" customFormat="1" ht="48" hidden="1" customHeight="1" outlineLevel="1" x14ac:dyDescent="0.25">
      <c r="A9" s="10" t="s">
        <v>53</v>
      </c>
      <c r="B9" s="12" t="s">
        <v>5</v>
      </c>
      <c r="C9" s="13">
        <v>13088.9</v>
      </c>
      <c r="D9" s="50">
        <v>15728.476199999999</v>
      </c>
      <c r="E9" s="50">
        <v>15728.476199999999</v>
      </c>
      <c r="F9" s="70">
        <v>15223.57977</v>
      </c>
      <c r="G9" s="71">
        <f t="shared" si="0"/>
        <v>2134.6797700000006</v>
      </c>
      <c r="H9" s="72">
        <f t="shared" si="1"/>
        <v>116.30908456783993</v>
      </c>
      <c r="I9" s="72">
        <f t="shared" si="2"/>
        <v>-504.89642999999887</v>
      </c>
      <c r="J9" s="72">
        <f t="shared" si="3"/>
        <v>96.789921518271441</v>
      </c>
      <c r="K9" s="72">
        <f t="shared" si="4"/>
        <v>-504.89642999999887</v>
      </c>
      <c r="L9" s="73">
        <f t="shared" si="5"/>
        <v>96.789921518271441</v>
      </c>
      <c r="M9" s="70">
        <v>15413.57977</v>
      </c>
      <c r="N9" s="70">
        <v>15223.57977</v>
      </c>
    </row>
    <row r="10" spans="1:17" s="2" customFormat="1" ht="48" hidden="1" customHeight="1" outlineLevel="1" x14ac:dyDescent="0.25">
      <c r="A10" s="10" t="s">
        <v>100</v>
      </c>
      <c r="B10" s="12" t="s">
        <v>6</v>
      </c>
      <c r="C10" s="13">
        <v>135730.5</v>
      </c>
      <c r="D10" s="50">
        <v>160606.72628999999</v>
      </c>
      <c r="E10" s="50">
        <v>160815.77210999999</v>
      </c>
      <c r="F10" s="70">
        <v>156724.45512</v>
      </c>
      <c r="G10" s="71">
        <f t="shared" si="0"/>
        <v>20993.955119999999</v>
      </c>
      <c r="H10" s="72">
        <f t="shared" si="1"/>
        <v>115.4673821432913</v>
      </c>
      <c r="I10" s="72">
        <f t="shared" si="2"/>
        <v>-3882.2711699999927</v>
      </c>
      <c r="J10" s="72">
        <f t="shared" si="3"/>
        <v>97.582746837769449</v>
      </c>
      <c r="K10" s="72">
        <f t="shared" si="4"/>
        <v>-4091.3169899999921</v>
      </c>
      <c r="L10" s="73">
        <f t="shared" si="5"/>
        <v>97.455898176951521</v>
      </c>
      <c r="M10" s="70">
        <v>156673.35597</v>
      </c>
      <c r="N10" s="70">
        <v>156965.85511999999</v>
      </c>
    </row>
    <row r="11" spans="1:17" s="2" customFormat="1" ht="15" hidden="1" customHeight="1" outlineLevel="1" x14ac:dyDescent="0.25">
      <c r="A11" s="10" t="s">
        <v>54</v>
      </c>
      <c r="B11" s="12" t="s">
        <v>7</v>
      </c>
      <c r="C11" s="13">
        <v>0</v>
      </c>
      <c r="D11" s="50">
        <v>9.8576499999999996</v>
      </c>
      <c r="E11" s="50">
        <v>9.8576499999999996</v>
      </c>
      <c r="F11" s="70">
        <v>10.405290000000001</v>
      </c>
      <c r="G11" s="71">
        <f t="shared" si="0"/>
        <v>10.405290000000001</v>
      </c>
      <c r="H11" s="72">
        <v>0</v>
      </c>
      <c r="I11" s="72">
        <f t="shared" si="2"/>
        <v>0.54764000000000124</v>
      </c>
      <c r="J11" s="72">
        <f t="shared" si="3"/>
        <v>105.5554822904039</v>
      </c>
      <c r="K11" s="72">
        <f t="shared" si="4"/>
        <v>0.54764000000000124</v>
      </c>
      <c r="L11" s="73">
        <f t="shared" si="5"/>
        <v>105.5554822904039</v>
      </c>
      <c r="M11" s="70">
        <v>64.788089999999997</v>
      </c>
      <c r="N11" s="70">
        <v>10.138680000000001</v>
      </c>
    </row>
    <row r="12" spans="1:17" s="2" customFormat="1" ht="36" hidden="1" customHeight="1" outlineLevel="1" x14ac:dyDescent="0.25">
      <c r="A12" s="10" t="s">
        <v>55</v>
      </c>
      <c r="B12" s="12" t="s">
        <v>8</v>
      </c>
      <c r="C12" s="13">
        <v>3323.1</v>
      </c>
      <c r="D12" s="50">
        <v>3988.84283</v>
      </c>
      <c r="E12" s="50">
        <v>3878.9164799999999</v>
      </c>
      <c r="F12" s="70">
        <v>4049.6868399999998</v>
      </c>
      <c r="G12" s="71">
        <f t="shared" si="0"/>
        <v>726.58683999999994</v>
      </c>
      <c r="H12" s="72">
        <f t="shared" si="1"/>
        <v>121.86472992085704</v>
      </c>
      <c r="I12" s="72">
        <f t="shared" si="2"/>
        <v>60.844009999999798</v>
      </c>
      <c r="J12" s="72">
        <f t="shared" si="3"/>
        <v>101.52535491101314</v>
      </c>
      <c r="K12" s="72">
        <f t="shared" si="4"/>
        <v>170.77035999999998</v>
      </c>
      <c r="L12" s="73">
        <f t="shared" si="5"/>
        <v>104.40252737795478</v>
      </c>
      <c r="M12" s="70">
        <v>4039.2158399999998</v>
      </c>
      <c r="N12" s="70">
        <v>4081.3688399999996</v>
      </c>
    </row>
    <row r="13" spans="1:17" s="2" customFormat="1" ht="15" hidden="1" customHeight="1" outlineLevel="1" x14ac:dyDescent="0.25">
      <c r="A13" s="10" t="s">
        <v>56</v>
      </c>
      <c r="B13" s="12" t="s">
        <v>9</v>
      </c>
      <c r="C13" s="13">
        <v>0</v>
      </c>
      <c r="D13" s="50">
        <v>1082.23479</v>
      </c>
      <c r="E13" s="50">
        <v>0</v>
      </c>
      <c r="F13" s="70">
        <v>9469.2628800000002</v>
      </c>
      <c r="G13" s="71">
        <f t="shared" si="0"/>
        <v>9469.2628800000002</v>
      </c>
      <c r="H13" s="72" t="e">
        <f t="shared" si="1"/>
        <v>#DIV/0!</v>
      </c>
      <c r="I13" s="72">
        <f t="shared" si="2"/>
        <v>8387.0280899999998</v>
      </c>
      <c r="J13" s="72">
        <f t="shared" si="3"/>
        <v>874.97306199147408</v>
      </c>
      <c r="K13" s="72">
        <f t="shared" si="4"/>
        <v>9469.2628800000002</v>
      </c>
      <c r="L13" s="73" t="e">
        <f t="shared" si="5"/>
        <v>#DIV/0!</v>
      </c>
      <c r="M13" s="70">
        <v>0</v>
      </c>
      <c r="N13" s="70">
        <v>0</v>
      </c>
    </row>
    <row r="14" spans="1:17" s="2" customFormat="1" ht="15" hidden="1" customHeight="1" outlineLevel="1" x14ac:dyDescent="0.25">
      <c r="A14" s="10" t="s">
        <v>57</v>
      </c>
      <c r="B14" s="12" t="s">
        <v>10</v>
      </c>
      <c r="C14" s="13">
        <v>0</v>
      </c>
      <c r="D14" s="50">
        <v>3000</v>
      </c>
      <c r="E14" s="50">
        <v>3000</v>
      </c>
      <c r="F14" s="70">
        <v>3000</v>
      </c>
      <c r="G14" s="71">
        <f t="shared" si="0"/>
        <v>3000</v>
      </c>
      <c r="H14" s="72">
        <v>0</v>
      </c>
      <c r="I14" s="72">
        <f t="shared" si="2"/>
        <v>0</v>
      </c>
      <c r="J14" s="72">
        <f t="shared" si="3"/>
        <v>100</v>
      </c>
      <c r="K14" s="72">
        <f t="shared" si="4"/>
        <v>0</v>
      </c>
      <c r="L14" s="73">
        <v>0</v>
      </c>
      <c r="M14" s="70">
        <v>3000</v>
      </c>
      <c r="N14" s="70">
        <v>3000</v>
      </c>
    </row>
    <row r="15" spans="1:17" s="2" customFormat="1" ht="15" hidden="1" customHeight="1" outlineLevel="1" x14ac:dyDescent="0.25">
      <c r="A15" s="10" t="s">
        <v>51</v>
      </c>
      <c r="B15" s="12" t="s">
        <v>11</v>
      </c>
      <c r="C15" s="13">
        <v>175142.39999999999</v>
      </c>
      <c r="D15" s="50">
        <v>176607.58892000001</v>
      </c>
      <c r="E15" s="50">
        <v>176607.58892000001</v>
      </c>
      <c r="F15" s="70">
        <v>115562.71061999998</v>
      </c>
      <c r="G15" s="71">
        <f t="shared" si="0"/>
        <v>-59579.689380000011</v>
      </c>
      <c r="H15" s="72">
        <f t="shared" ref="H15:H53" si="6">F15/C15*100</f>
        <v>65.982144026803326</v>
      </c>
      <c r="I15" s="72">
        <f t="shared" si="2"/>
        <v>-61044.878300000026</v>
      </c>
      <c r="J15" s="72">
        <f t="shared" si="3"/>
        <v>65.43473659693511</v>
      </c>
      <c r="K15" s="72">
        <f t="shared" si="4"/>
        <v>-61044.878300000026</v>
      </c>
      <c r="L15" s="73">
        <f t="shared" si="5"/>
        <v>65.43473659693511</v>
      </c>
      <c r="M15" s="70">
        <v>105402.70302000002</v>
      </c>
      <c r="N15" s="70">
        <v>104067.66445</v>
      </c>
    </row>
    <row r="16" spans="1:17" s="3" customFormat="1" ht="24" collapsed="1" x14ac:dyDescent="0.2">
      <c r="A16" s="11" t="s">
        <v>83</v>
      </c>
      <c r="B16" s="14" t="s">
        <v>12</v>
      </c>
      <c r="C16" s="15">
        <v>16629.099999999999</v>
      </c>
      <c r="D16" s="51">
        <v>23954.269469999999</v>
      </c>
      <c r="E16" s="61">
        <v>23954.269469999999</v>
      </c>
      <c r="F16" s="74">
        <v>20837.797899999998</v>
      </c>
      <c r="G16" s="66">
        <f t="shared" si="0"/>
        <v>4208.6978999999992</v>
      </c>
      <c r="H16" s="67">
        <f t="shared" si="6"/>
        <v>125.30923441436998</v>
      </c>
      <c r="I16" s="67">
        <f t="shared" si="2"/>
        <v>-3116.4715700000015</v>
      </c>
      <c r="J16" s="67">
        <f t="shared" si="3"/>
        <v>86.989911865594451</v>
      </c>
      <c r="K16" s="67">
        <f t="shared" si="4"/>
        <v>-3116.4715700000015</v>
      </c>
      <c r="L16" s="68">
        <f t="shared" si="5"/>
        <v>86.989911865594451</v>
      </c>
      <c r="M16" s="69">
        <v>20734.797899999998</v>
      </c>
      <c r="N16" s="69">
        <v>20837.797899999998</v>
      </c>
    </row>
    <row r="17" spans="1:14" s="2" customFormat="1" ht="15" hidden="1" customHeight="1" outlineLevel="1" x14ac:dyDescent="0.25">
      <c r="A17" s="10" t="s">
        <v>58</v>
      </c>
      <c r="B17" s="12" t="s">
        <v>13</v>
      </c>
      <c r="C17" s="13">
        <v>3947.6</v>
      </c>
      <c r="D17" s="50">
        <v>4538.70406</v>
      </c>
      <c r="E17" s="50">
        <v>4538.70406</v>
      </c>
      <c r="F17" s="70">
        <v>5189.5592500000002</v>
      </c>
      <c r="G17" s="71">
        <f t="shared" si="0"/>
        <v>1241.9592500000003</v>
      </c>
      <c r="H17" s="72">
        <f t="shared" si="6"/>
        <v>131.46112194751242</v>
      </c>
      <c r="I17" s="72">
        <f t="shared" si="2"/>
        <v>650.85519000000022</v>
      </c>
      <c r="J17" s="72">
        <f t="shared" si="3"/>
        <v>114.34011077602624</v>
      </c>
      <c r="K17" s="72">
        <f t="shared" si="4"/>
        <v>650.85519000000022</v>
      </c>
      <c r="L17" s="73">
        <f t="shared" si="5"/>
        <v>114.34011077602624</v>
      </c>
      <c r="M17" s="70">
        <v>5189.5592500000002</v>
      </c>
      <c r="N17" s="70">
        <v>5189.5592500000002</v>
      </c>
    </row>
    <row r="18" spans="1:14" s="2" customFormat="1" ht="15" hidden="1" customHeight="1" outlineLevel="1" x14ac:dyDescent="0.25">
      <c r="A18" s="39" t="s">
        <v>97</v>
      </c>
      <c r="B18" s="38" t="s">
        <v>14</v>
      </c>
      <c r="C18" s="13">
        <v>138.30000000000001</v>
      </c>
      <c r="D18" s="50">
        <v>325.5</v>
      </c>
      <c r="E18" s="50">
        <v>325.5</v>
      </c>
      <c r="F18" s="70">
        <v>162</v>
      </c>
      <c r="G18" s="71">
        <f t="shared" si="0"/>
        <v>23.699999999999989</v>
      </c>
      <c r="H18" s="72">
        <v>0</v>
      </c>
      <c r="I18" s="72">
        <f t="shared" si="2"/>
        <v>-163.5</v>
      </c>
      <c r="J18" s="72">
        <v>0</v>
      </c>
      <c r="K18" s="72">
        <f t="shared" si="4"/>
        <v>-163.5</v>
      </c>
      <c r="L18" s="73">
        <v>0</v>
      </c>
      <c r="M18" s="70">
        <v>162</v>
      </c>
      <c r="N18" s="70">
        <v>162</v>
      </c>
    </row>
    <row r="19" spans="1:14" s="2" customFormat="1" ht="36" hidden="1" customHeight="1" outlineLevel="1" x14ac:dyDescent="0.25">
      <c r="A19" s="39" t="s">
        <v>98</v>
      </c>
      <c r="B19" s="40" t="s">
        <v>96</v>
      </c>
      <c r="C19" s="37">
        <v>10822.8</v>
      </c>
      <c r="D19" s="50">
        <v>12514.9262</v>
      </c>
      <c r="E19" s="50">
        <v>12514.9262</v>
      </c>
      <c r="F19" s="70">
        <v>13644.87033</v>
      </c>
      <c r="G19" s="71">
        <f t="shared" si="0"/>
        <v>2822.0703300000005</v>
      </c>
      <c r="H19" s="72">
        <f t="shared" si="6"/>
        <v>126.07523311897107</v>
      </c>
      <c r="I19" s="72">
        <f t="shared" si="2"/>
        <v>1129.9441299999999</v>
      </c>
      <c r="J19" s="72">
        <f t="shared" si="3"/>
        <v>109.0287718196852</v>
      </c>
      <c r="K19" s="72">
        <f t="shared" si="4"/>
        <v>1129.9441299999999</v>
      </c>
      <c r="L19" s="73">
        <f t="shared" si="5"/>
        <v>109.0287718196852</v>
      </c>
      <c r="M19" s="70">
        <v>13541.87033</v>
      </c>
      <c r="N19" s="70">
        <v>13644.87033</v>
      </c>
    </row>
    <row r="20" spans="1:14" s="2" customFormat="1" ht="24" hidden="1" customHeight="1" outlineLevel="1" x14ac:dyDescent="0.25">
      <c r="A20" s="10" t="s">
        <v>59</v>
      </c>
      <c r="B20" s="12" t="s">
        <v>15</v>
      </c>
      <c r="C20" s="13">
        <v>1720.4</v>
      </c>
      <c r="D20" s="50">
        <v>6575.1392100000003</v>
      </c>
      <c r="E20" s="50">
        <v>6575.1392100000003</v>
      </c>
      <c r="F20" s="70">
        <v>1841.36832</v>
      </c>
      <c r="G20" s="71">
        <f t="shared" si="0"/>
        <v>120.96831999999995</v>
      </c>
      <c r="H20" s="72">
        <f t="shared" si="6"/>
        <v>107.03140664961637</v>
      </c>
      <c r="I20" s="72">
        <f t="shared" si="2"/>
        <v>-4733.7708899999998</v>
      </c>
      <c r="J20" s="72">
        <f t="shared" si="3"/>
        <v>28.005008885583731</v>
      </c>
      <c r="K20" s="72">
        <f t="shared" si="4"/>
        <v>-4733.7708899999998</v>
      </c>
      <c r="L20" s="73">
        <f t="shared" si="5"/>
        <v>28.005008885583731</v>
      </c>
      <c r="M20" s="70">
        <v>1841.36832</v>
      </c>
      <c r="N20" s="70">
        <v>1841.36832</v>
      </c>
    </row>
    <row r="21" spans="1:14" s="3" customFormat="1" ht="14.25" collapsed="1" x14ac:dyDescent="0.2">
      <c r="A21" s="11" t="s">
        <v>84</v>
      </c>
      <c r="B21" s="14" t="s">
        <v>16</v>
      </c>
      <c r="C21" s="15">
        <v>435323.5</v>
      </c>
      <c r="D21" s="51">
        <v>893828.74243999994</v>
      </c>
      <c r="E21" s="61">
        <v>901699.18788999994</v>
      </c>
      <c r="F21" s="74">
        <v>1384723.2900800002</v>
      </c>
      <c r="G21" s="66">
        <f t="shared" si="0"/>
        <v>949399.79008000018</v>
      </c>
      <c r="H21" s="67">
        <f t="shared" si="6"/>
        <v>318.09063606260634</v>
      </c>
      <c r="I21" s="67">
        <f t="shared" si="2"/>
        <v>490894.54764000024</v>
      </c>
      <c r="J21" s="67">
        <f t="shared" si="3"/>
        <v>154.92042539378875</v>
      </c>
      <c r="K21" s="67">
        <f t="shared" si="4"/>
        <v>483024.10219000024</v>
      </c>
      <c r="L21" s="68">
        <f t="shared" si="5"/>
        <v>153.5682086306731</v>
      </c>
      <c r="M21" s="69">
        <v>1269132.98511</v>
      </c>
      <c r="N21" s="69">
        <v>194785.97123999998</v>
      </c>
    </row>
    <row r="22" spans="1:14" s="2" customFormat="1" ht="15" hidden="1" customHeight="1" outlineLevel="1" x14ac:dyDescent="0.25">
      <c r="A22" s="10" t="s">
        <v>60</v>
      </c>
      <c r="B22" s="12" t="s">
        <v>17</v>
      </c>
      <c r="C22" s="13">
        <v>23680.3</v>
      </c>
      <c r="D22" s="52">
        <v>38104.04191</v>
      </c>
      <c r="E22" s="58">
        <v>38104.04191</v>
      </c>
      <c r="F22" s="70">
        <v>37004.99259999999</v>
      </c>
      <c r="G22" s="71">
        <f t="shared" si="0"/>
        <v>13324.692599999991</v>
      </c>
      <c r="H22" s="72">
        <f t="shared" si="6"/>
        <v>156.26910385425856</v>
      </c>
      <c r="I22" s="72">
        <f t="shared" si="2"/>
        <v>-1099.0493100000094</v>
      </c>
      <c r="J22" s="72">
        <f t="shared" si="3"/>
        <v>97.115662132127838</v>
      </c>
      <c r="K22" s="72">
        <f t="shared" si="4"/>
        <v>-1099.0493100000094</v>
      </c>
      <c r="L22" s="73">
        <f t="shared" si="5"/>
        <v>97.115662132127838</v>
      </c>
      <c r="M22" s="70">
        <v>33602.388530000004</v>
      </c>
      <c r="N22" s="70">
        <v>33602.388530000004</v>
      </c>
    </row>
    <row r="23" spans="1:14" s="2" customFormat="1" ht="15" hidden="1" customHeight="1" outlineLevel="1" x14ac:dyDescent="0.25">
      <c r="A23" s="10" t="s">
        <v>61</v>
      </c>
      <c r="B23" s="12" t="s">
        <v>18</v>
      </c>
      <c r="C23" s="13">
        <v>366374.5</v>
      </c>
      <c r="D23" s="52">
        <v>760998.68946000002</v>
      </c>
      <c r="E23" s="58">
        <v>768869.13491000002</v>
      </c>
      <c r="F23" s="70">
        <v>227973.53058999998</v>
      </c>
      <c r="G23" s="71">
        <f t="shared" si="0"/>
        <v>-138400.96941000002</v>
      </c>
      <c r="H23" s="72">
        <f t="shared" si="6"/>
        <v>62.22418061027718</v>
      </c>
      <c r="I23" s="72">
        <f t="shared" si="2"/>
        <v>-533025.15887000004</v>
      </c>
      <c r="J23" s="72">
        <f t="shared" si="3"/>
        <v>29.957151536196285</v>
      </c>
      <c r="K23" s="72">
        <f t="shared" si="4"/>
        <v>-540895.60432000004</v>
      </c>
      <c r="L23" s="73">
        <f t="shared" si="5"/>
        <v>29.650498405906934</v>
      </c>
      <c r="M23" s="70">
        <v>118129.26226</v>
      </c>
      <c r="N23" s="70">
        <v>114250.15929</v>
      </c>
    </row>
    <row r="24" spans="1:14" s="2" customFormat="1" ht="15" hidden="1" customHeight="1" outlineLevel="1" x14ac:dyDescent="0.25">
      <c r="A24" s="10" t="s">
        <v>62</v>
      </c>
      <c r="B24" s="12" t="s">
        <v>19</v>
      </c>
      <c r="C24" s="13">
        <v>36.4</v>
      </c>
      <c r="D24" s="52">
        <v>38.548000000000002</v>
      </c>
      <c r="E24" s="58">
        <v>38.548000000000002</v>
      </c>
      <c r="F24" s="70">
        <v>40.86</v>
      </c>
      <c r="G24" s="71">
        <f t="shared" si="0"/>
        <v>4.4600000000000009</v>
      </c>
      <c r="H24" s="72">
        <f t="shared" si="6"/>
        <v>112.25274725274726</v>
      </c>
      <c r="I24" s="72">
        <f t="shared" si="2"/>
        <v>2.3119999999999976</v>
      </c>
      <c r="J24" s="72">
        <f t="shared" si="3"/>
        <v>105.9977171318875</v>
      </c>
      <c r="K24" s="72">
        <f t="shared" si="4"/>
        <v>2.3119999999999976</v>
      </c>
      <c r="L24" s="73">
        <f t="shared" si="5"/>
        <v>105.9977171318875</v>
      </c>
      <c r="M24" s="70">
        <v>40.86</v>
      </c>
      <c r="N24" s="70">
        <v>40.86</v>
      </c>
    </row>
    <row r="25" spans="1:14" s="2" customFormat="1" ht="24" hidden="1" customHeight="1" outlineLevel="1" x14ac:dyDescent="0.25">
      <c r="A25" s="10" t="s">
        <v>63</v>
      </c>
      <c r="B25" s="12" t="s">
        <v>20</v>
      </c>
      <c r="C25" s="13">
        <v>45232.3</v>
      </c>
      <c r="D25" s="52">
        <v>94687.463069999998</v>
      </c>
      <c r="E25" s="58">
        <v>94687.463069999998</v>
      </c>
      <c r="F25" s="70">
        <v>1119703.9068900002</v>
      </c>
      <c r="G25" s="71">
        <f t="shared" si="0"/>
        <v>1074471.6068900002</v>
      </c>
      <c r="H25" s="72">
        <f t="shared" si="6"/>
        <v>2475.4520705115597</v>
      </c>
      <c r="I25" s="72">
        <f t="shared" si="2"/>
        <v>1025016.4438200002</v>
      </c>
      <c r="J25" s="72">
        <f t="shared" si="3"/>
        <v>1182.5260394422355</v>
      </c>
      <c r="K25" s="72">
        <f t="shared" si="4"/>
        <v>1025016.4438200002</v>
      </c>
      <c r="L25" s="73">
        <f t="shared" si="5"/>
        <v>1182.5260394422355</v>
      </c>
      <c r="M25" s="70">
        <v>1117360.47432</v>
      </c>
      <c r="N25" s="70">
        <v>46892.563419999991</v>
      </c>
    </row>
    <row r="26" spans="1:14" s="3" customFormat="1" ht="14.25" collapsed="1" x14ac:dyDescent="0.2">
      <c r="A26" s="11" t="s">
        <v>85</v>
      </c>
      <c r="B26" s="14" t="s">
        <v>21</v>
      </c>
      <c r="C26" s="15">
        <v>525206.4</v>
      </c>
      <c r="D26" s="51">
        <v>677720.21389999997</v>
      </c>
      <c r="E26" s="61">
        <v>677720.21389999997</v>
      </c>
      <c r="F26" s="74">
        <v>352236.49009000004</v>
      </c>
      <c r="G26" s="66">
        <f t="shared" si="0"/>
        <v>-172969.90990999999</v>
      </c>
      <c r="H26" s="67">
        <f t="shared" si="6"/>
        <v>67.066298142977701</v>
      </c>
      <c r="I26" s="67">
        <f t="shared" si="2"/>
        <v>-325483.72380999994</v>
      </c>
      <c r="J26" s="67">
        <f t="shared" si="3"/>
        <v>51.973732355277477</v>
      </c>
      <c r="K26" s="67">
        <f t="shared" si="4"/>
        <v>-325483.72380999994</v>
      </c>
      <c r="L26" s="68">
        <f t="shared" si="5"/>
        <v>51.973732355277477</v>
      </c>
      <c r="M26" s="69">
        <v>546874.16628</v>
      </c>
      <c r="N26" s="69">
        <v>216194.57777999999</v>
      </c>
    </row>
    <row r="27" spans="1:14" s="2" customFormat="1" ht="15" hidden="1" customHeight="1" outlineLevel="1" x14ac:dyDescent="0.25">
      <c r="A27" s="10" t="s">
        <v>64</v>
      </c>
      <c r="B27" s="12" t="s">
        <v>22</v>
      </c>
      <c r="C27" s="13">
        <v>57894.5</v>
      </c>
      <c r="D27" s="52">
        <v>75302.213539999997</v>
      </c>
      <c r="E27" s="58">
        <v>75302.213539999997</v>
      </c>
      <c r="F27" s="70">
        <v>86761.057879999993</v>
      </c>
      <c r="G27" s="71">
        <f t="shared" si="0"/>
        <v>28866.557879999993</v>
      </c>
      <c r="H27" s="72">
        <f t="shared" si="6"/>
        <v>149.86062213163598</v>
      </c>
      <c r="I27" s="72">
        <f t="shared" si="2"/>
        <v>11458.844339999996</v>
      </c>
      <c r="J27" s="72">
        <f t="shared" si="3"/>
        <v>115.2171414375663</v>
      </c>
      <c r="K27" s="72">
        <f t="shared" si="4"/>
        <v>11458.844339999996</v>
      </c>
      <c r="L27" s="73">
        <f t="shared" si="5"/>
        <v>115.2171414375663</v>
      </c>
      <c r="M27" s="70">
        <v>57836.55788</v>
      </c>
      <c r="N27" s="70">
        <v>57836.55788</v>
      </c>
    </row>
    <row r="28" spans="1:14" s="2" customFormat="1" ht="15" hidden="1" customHeight="1" outlineLevel="1" x14ac:dyDescent="0.25">
      <c r="A28" s="10" t="s">
        <v>65</v>
      </c>
      <c r="B28" s="12" t="s">
        <v>23</v>
      </c>
      <c r="C28" s="13">
        <v>204305.8</v>
      </c>
      <c r="D28" s="52">
        <v>205798.55097000001</v>
      </c>
      <c r="E28" s="58">
        <v>205798.55097000001</v>
      </c>
      <c r="F28" s="70">
        <v>32382.020800000002</v>
      </c>
      <c r="G28" s="71">
        <f t="shared" si="0"/>
        <v>-171923.77919999999</v>
      </c>
      <c r="H28" s="72">
        <f t="shared" si="6"/>
        <v>15.849780476129412</v>
      </c>
      <c r="I28" s="72">
        <f t="shared" si="2"/>
        <v>-173416.53017000001</v>
      </c>
      <c r="J28" s="72">
        <f t="shared" si="3"/>
        <v>15.734814772685374</v>
      </c>
      <c r="K28" s="72">
        <f t="shared" si="4"/>
        <v>-173416.53017000001</v>
      </c>
      <c r="L28" s="73">
        <f t="shared" si="5"/>
        <v>15.734814772685374</v>
      </c>
      <c r="M28" s="70">
        <v>109032.95971000001</v>
      </c>
      <c r="N28" s="70">
        <v>21528.359710000001</v>
      </c>
    </row>
    <row r="29" spans="1:14" s="2" customFormat="1" ht="15" hidden="1" customHeight="1" outlineLevel="1" x14ac:dyDescent="0.25">
      <c r="A29" s="10" t="s">
        <v>66</v>
      </c>
      <c r="B29" s="12" t="s">
        <v>24</v>
      </c>
      <c r="C29" s="13">
        <v>226930.1</v>
      </c>
      <c r="D29" s="52">
        <v>355194.24885999999</v>
      </c>
      <c r="E29" s="58">
        <v>355194.24885999999</v>
      </c>
      <c r="F29" s="70">
        <v>191860.33704000001</v>
      </c>
      <c r="G29" s="71">
        <f t="shared" si="0"/>
        <v>-35069.762959999993</v>
      </c>
      <c r="H29" s="72">
        <f t="shared" si="6"/>
        <v>84.546006475121644</v>
      </c>
      <c r="I29" s="72">
        <f t="shared" si="2"/>
        <v>-163333.91181999998</v>
      </c>
      <c r="J29" s="72">
        <f t="shared" si="3"/>
        <v>54.015609108474585</v>
      </c>
      <c r="K29" s="72">
        <f t="shared" si="4"/>
        <v>-163333.91181999998</v>
      </c>
      <c r="L29" s="73">
        <f t="shared" si="5"/>
        <v>54.015609108474585</v>
      </c>
      <c r="M29" s="70">
        <v>339272.73028000002</v>
      </c>
      <c r="N29" s="70">
        <v>95587.741779999982</v>
      </c>
    </row>
    <row r="30" spans="1:14" s="2" customFormat="1" ht="24" hidden="1" customHeight="1" outlineLevel="1" x14ac:dyDescent="0.25">
      <c r="A30" s="10" t="s">
        <v>67</v>
      </c>
      <c r="B30" s="12" t="s">
        <v>25</v>
      </c>
      <c r="C30" s="13">
        <v>36076</v>
      </c>
      <c r="D30" s="52">
        <v>41425.200530000002</v>
      </c>
      <c r="E30" s="58">
        <v>41425.200530000002</v>
      </c>
      <c r="F30" s="70">
        <v>41233.074369999995</v>
      </c>
      <c r="G30" s="71">
        <f t="shared" si="0"/>
        <v>5157.0743699999948</v>
      </c>
      <c r="H30" s="72">
        <f t="shared" si="6"/>
        <v>114.29502819048673</v>
      </c>
      <c r="I30" s="72">
        <f t="shared" si="2"/>
        <v>-192.12616000000708</v>
      </c>
      <c r="J30" s="72">
        <f t="shared" si="3"/>
        <v>99.536209462979258</v>
      </c>
      <c r="K30" s="72">
        <f t="shared" si="4"/>
        <v>-192.12616000000708</v>
      </c>
      <c r="L30" s="73">
        <f t="shared" si="5"/>
        <v>99.536209462979258</v>
      </c>
      <c r="M30" s="70">
        <v>40731.918410000006</v>
      </c>
      <c r="N30" s="70">
        <v>41241.918410000006</v>
      </c>
    </row>
    <row r="31" spans="1:14" s="3" customFormat="1" ht="14.25" collapsed="1" x14ac:dyDescent="0.2">
      <c r="A31" s="11" t="s">
        <v>86</v>
      </c>
      <c r="B31" s="14" t="s">
        <v>26</v>
      </c>
      <c r="C31" s="15">
        <v>7569.3</v>
      </c>
      <c r="D31" s="51">
        <v>72404.495909999998</v>
      </c>
      <c r="E31" s="61">
        <f>72404.49591-68750.49126</f>
        <v>3654.0046500000026</v>
      </c>
      <c r="F31" s="74">
        <v>1237.25784</v>
      </c>
      <c r="G31" s="66">
        <f t="shared" si="0"/>
        <v>-6332.04216</v>
      </c>
      <c r="H31" s="67">
        <f t="shared" si="6"/>
        <v>16.345736593872616</v>
      </c>
      <c r="I31" s="67">
        <f t="shared" si="2"/>
        <v>-71167.238069999992</v>
      </c>
      <c r="J31" s="67">
        <f t="shared" si="3"/>
        <v>1.7088135542548799</v>
      </c>
      <c r="K31" s="67">
        <f t="shared" si="4"/>
        <v>-2416.7468100000024</v>
      </c>
      <c r="L31" s="68">
        <f t="shared" si="5"/>
        <v>33.860324726187727</v>
      </c>
      <c r="M31" s="69">
        <v>1286.6592800000001</v>
      </c>
      <c r="N31" s="69">
        <v>1338.03676</v>
      </c>
    </row>
    <row r="32" spans="1:14" s="2" customFormat="1" ht="24" hidden="1" customHeight="1" outlineLevel="1" x14ac:dyDescent="0.25">
      <c r="A32" s="10" t="s">
        <v>68</v>
      </c>
      <c r="B32" s="12" t="s">
        <v>27</v>
      </c>
      <c r="C32" s="13">
        <v>7569.3</v>
      </c>
      <c r="D32" s="52">
        <v>72404.495909999998</v>
      </c>
      <c r="E32" s="58">
        <f>72404.49591-68750.49126</f>
        <v>3654.0046500000026</v>
      </c>
      <c r="F32" s="70">
        <v>1237.25784</v>
      </c>
      <c r="G32" s="71">
        <f t="shared" si="0"/>
        <v>-6332.04216</v>
      </c>
      <c r="H32" s="72">
        <f t="shared" si="6"/>
        <v>16.345736593872616</v>
      </c>
      <c r="I32" s="72">
        <f t="shared" si="2"/>
        <v>-71167.238069999992</v>
      </c>
      <c r="J32" s="72">
        <f t="shared" si="3"/>
        <v>1.7088135542548799</v>
      </c>
      <c r="K32" s="72">
        <f t="shared" si="4"/>
        <v>-2416.7468100000024</v>
      </c>
      <c r="L32" s="73">
        <f t="shared" si="5"/>
        <v>33.860324726187727</v>
      </c>
      <c r="M32" s="70">
        <v>1286.6592800000001</v>
      </c>
      <c r="N32" s="70">
        <v>1338.03676</v>
      </c>
    </row>
    <row r="33" spans="1:14" s="3" customFormat="1" ht="14.25" collapsed="1" x14ac:dyDescent="0.2">
      <c r="A33" s="11" t="s">
        <v>87</v>
      </c>
      <c r="B33" s="14" t="s">
        <v>28</v>
      </c>
      <c r="C33" s="15">
        <v>3153439.7</v>
      </c>
      <c r="D33" s="51">
        <v>3228237.2314300002</v>
      </c>
      <c r="E33" s="61">
        <v>3228537.2314300002</v>
      </c>
      <c r="F33" s="74">
        <v>3221119.0642799996</v>
      </c>
      <c r="G33" s="66">
        <f t="shared" si="0"/>
        <v>67679.364279999398</v>
      </c>
      <c r="H33" s="67">
        <f t="shared" si="6"/>
        <v>102.14620765635694</v>
      </c>
      <c r="I33" s="67">
        <f t="shared" si="2"/>
        <v>-7118.1671500005759</v>
      </c>
      <c r="J33" s="67">
        <f t="shared" si="3"/>
        <v>99.779502972064805</v>
      </c>
      <c r="K33" s="67">
        <f t="shared" si="4"/>
        <v>-7418.1671500005759</v>
      </c>
      <c r="L33" s="68">
        <f t="shared" si="5"/>
        <v>99.770231327122872</v>
      </c>
      <c r="M33" s="69">
        <v>3233990.7922099996</v>
      </c>
      <c r="N33" s="69">
        <v>3138283.5914099999</v>
      </c>
    </row>
    <row r="34" spans="1:14" s="2" customFormat="1" ht="15" hidden="1" customHeight="1" outlineLevel="1" x14ac:dyDescent="0.25">
      <c r="A34" s="10" t="s">
        <v>69</v>
      </c>
      <c r="B34" s="12" t="s">
        <v>29</v>
      </c>
      <c r="C34" s="13">
        <v>1141450.6000000001</v>
      </c>
      <c r="D34" s="52">
        <v>1275020.79748</v>
      </c>
      <c r="E34" s="58">
        <v>1275320.79748</v>
      </c>
      <c r="F34" s="70">
        <v>1289671.85614</v>
      </c>
      <c r="G34" s="71">
        <f t="shared" si="0"/>
        <v>148221.25613999995</v>
      </c>
      <c r="H34" s="72">
        <f t="shared" si="6"/>
        <v>112.98534129641702</v>
      </c>
      <c r="I34" s="72">
        <f t="shared" si="2"/>
        <v>14651.058660000097</v>
      </c>
      <c r="J34" s="72">
        <f t="shared" si="3"/>
        <v>101.14908389643189</v>
      </c>
      <c r="K34" s="72">
        <f t="shared" si="4"/>
        <v>14351.058660000097</v>
      </c>
      <c r="L34" s="73">
        <f t="shared" si="5"/>
        <v>101.12529009864477</v>
      </c>
      <c r="M34" s="70">
        <v>1293493.34512</v>
      </c>
      <c r="N34" s="70">
        <v>1258493.34512</v>
      </c>
    </row>
    <row r="35" spans="1:14" s="2" customFormat="1" ht="15" hidden="1" customHeight="1" outlineLevel="1" x14ac:dyDescent="0.25">
      <c r="A35" s="10" t="s">
        <v>70</v>
      </c>
      <c r="B35" s="12" t="s">
        <v>30</v>
      </c>
      <c r="C35" s="13">
        <v>1529023.1</v>
      </c>
      <c r="D35" s="52">
        <v>1367072.1786400001</v>
      </c>
      <c r="E35" s="58">
        <v>1367072.1786400001</v>
      </c>
      <c r="F35" s="70">
        <v>1380365.13436</v>
      </c>
      <c r="G35" s="71">
        <f t="shared" si="0"/>
        <v>-148657.96564000007</v>
      </c>
      <c r="H35" s="72">
        <f t="shared" si="6"/>
        <v>90.277585365453277</v>
      </c>
      <c r="I35" s="72">
        <f t="shared" si="2"/>
        <v>13292.955719999969</v>
      </c>
      <c r="J35" s="72">
        <f t="shared" si="3"/>
        <v>100.97236677972805</v>
      </c>
      <c r="K35" s="72">
        <f t="shared" si="4"/>
        <v>13292.955719999969</v>
      </c>
      <c r="L35" s="73">
        <f t="shared" si="5"/>
        <v>100.97236677972805</v>
      </c>
      <c r="M35" s="70">
        <v>1388108.1084100001</v>
      </c>
      <c r="N35" s="70">
        <v>1334400.9076100001</v>
      </c>
    </row>
    <row r="36" spans="1:14" s="2" customFormat="1" ht="15" hidden="1" customHeight="1" outlineLevel="1" x14ac:dyDescent="0.25">
      <c r="A36" s="10" t="s">
        <v>71</v>
      </c>
      <c r="B36" s="12" t="s">
        <v>31</v>
      </c>
      <c r="C36" s="13">
        <v>353100</v>
      </c>
      <c r="D36" s="52">
        <v>385350.13387999998</v>
      </c>
      <c r="E36" s="58">
        <v>385349.23488</v>
      </c>
      <c r="F36" s="70">
        <v>389754.61227999994</v>
      </c>
      <c r="G36" s="71">
        <f t="shared" si="0"/>
        <v>36654.612279999943</v>
      </c>
      <c r="H36" s="72">
        <f t="shared" si="6"/>
        <v>110.38080211838005</v>
      </c>
      <c r="I36" s="72">
        <f t="shared" si="2"/>
        <v>4404.4783999999636</v>
      </c>
      <c r="J36" s="72">
        <f t="shared" si="3"/>
        <v>101.14298089263711</v>
      </c>
      <c r="K36" s="72">
        <f t="shared" si="4"/>
        <v>4405.3773999999394</v>
      </c>
      <c r="L36" s="73">
        <f t="shared" si="5"/>
        <v>101.14321685402381</v>
      </c>
      <c r="M36" s="70">
        <v>391202.17883000005</v>
      </c>
      <c r="N36" s="70">
        <v>384202.17883000005</v>
      </c>
    </row>
    <row r="37" spans="1:14" s="2" customFormat="1" ht="15" hidden="1" customHeight="1" outlineLevel="1" x14ac:dyDescent="0.25">
      <c r="A37" s="10" t="s">
        <v>72</v>
      </c>
      <c r="B37" s="12" t="s">
        <v>32</v>
      </c>
      <c r="C37" s="13">
        <v>9066.1</v>
      </c>
      <c r="D37" s="52">
        <v>58328.951679999998</v>
      </c>
      <c r="E37" s="58">
        <v>58328.951679999998</v>
      </c>
      <c r="F37" s="70">
        <v>14906.26958</v>
      </c>
      <c r="G37" s="71">
        <f t="shared" si="0"/>
        <v>5840.1695799999998</v>
      </c>
      <c r="H37" s="72">
        <f t="shared" si="6"/>
        <v>164.41766117735298</v>
      </c>
      <c r="I37" s="72">
        <f t="shared" si="2"/>
        <v>-43422.682099999998</v>
      </c>
      <c r="J37" s="72">
        <f t="shared" si="3"/>
        <v>25.555524573418836</v>
      </c>
      <c r="K37" s="72">
        <f t="shared" si="4"/>
        <v>-43422.682099999998</v>
      </c>
      <c r="L37" s="73">
        <f t="shared" si="5"/>
        <v>25.555524573418836</v>
      </c>
      <c r="M37" s="70">
        <v>14610.16958</v>
      </c>
      <c r="N37" s="70">
        <v>14610.16958</v>
      </c>
    </row>
    <row r="38" spans="1:14" s="2" customFormat="1" ht="15" hidden="1" customHeight="1" outlineLevel="1" x14ac:dyDescent="0.25">
      <c r="A38" s="10" t="s">
        <v>73</v>
      </c>
      <c r="B38" s="12" t="s">
        <v>33</v>
      </c>
      <c r="C38" s="13">
        <v>120799.9</v>
      </c>
      <c r="D38" s="52">
        <v>142465.16975</v>
      </c>
      <c r="E38" s="58">
        <v>142466.06875000001</v>
      </c>
      <c r="F38" s="70">
        <v>146421.19191999998</v>
      </c>
      <c r="G38" s="71">
        <f t="shared" si="0"/>
        <v>25621.291919999989</v>
      </c>
      <c r="H38" s="72">
        <f t="shared" si="6"/>
        <v>121.20969629941747</v>
      </c>
      <c r="I38" s="72">
        <f t="shared" si="2"/>
        <v>3956.022169999982</v>
      </c>
      <c r="J38" s="72">
        <f t="shared" si="3"/>
        <v>102.77683463048692</v>
      </c>
      <c r="K38" s="72">
        <f t="shared" si="4"/>
        <v>3955.1231699999771</v>
      </c>
      <c r="L38" s="73">
        <f t="shared" si="5"/>
        <v>102.7761860804487</v>
      </c>
      <c r="M38" s="70">
        <v>146576.99027000001</v>
      </c>
      <c r="N38" s="70">
        <v>146576.99027000001</v>
      </c>
    </row>
    <row r="39" spans="1:14" s="3" customFormat="1" ht="14.25" collapsed="1" x14ac:dyDescent="0.2">
      <c r="A39" s="11" t="s">
        <v>88</v>
      </c>
      <c r="B39" s="14" t="s">
        <v>34</v>
      </c>
      <c r="C39" s="15">
        <v>338211</v>
      </c>
      <c r="D39" s="51">
        <v>377384.23069</v>
      </c>
      <c r="E39" s="61">
        <v>377834.23069</v>
      </c>
      <c r="F39" s="74">
        <v>369049.55911000003</v>
      </c>
      <c r="G39" s="66">
        <f t="shared" si="0"/>
        <v>30838.559110000031</v>
      </c>
      <c r="H39" s="67">
        <f t="shared" si="6"/>
        <v>109.11814196167482</v>
      </c>
      <c r="I39" s="67">
        <f t="shared" si="2"/>
        <v>-8334.6715799999656</v>
      </c>
      <c r="J39" s="67">
        <f t="shared" si="3"/>
        <v>97.791462678564741</v>
      </c>
      <c r="K39" s="67">
        <f t="shared" si="4"/>
        <v>-8784.6715799999656</v>
      </c>
      <c r="L39" s="68">
        <f t="shared" si="5"/>
        <v>97.67499319371953</v>
      </c>
      <c r="M39" s="69">
        <v>359845.52529000002</v>
      </c>
      <c r="N39" s="69">
        <v>354845.52529000002</v>
      </c>
    </row>
    <row r="40" spans="1:14" s="2" customFormat="1" ht="15" hidden="1" customHeight="1" outlineLevel="1" x14ac:dyDescent="0.25">
      <c r="A40" s="10" t="s">
        <v>74</v>
      </c>
      <c r="B40" s="12" t="s">
        <v>35</v>
      </c>
      <c r="C40" s="13">
        <v>292514.09999999998</v>
      </c>
      <c r="D40" s="52">
        <v>314350.46182000003</v>
      </c>
      <c r="E40" s="58">
        <v>314800.46182000003</v>
      </c>
      <c r="F40" s="70">
        <v>317290.12663000001</v>
      </c>
      <c r="G40" s="71">
        <f t="shared" si="0"/>
        <v>24776.026630000037</v>
      </c>
      <c r="H40" s="72">
        <f t="shared" si="6"/>
        <v>108.47002815590771</v>
      </c>
      <c r="I40" s="72">
        <f t="shared" si="2"/>
        <v>2939.6648099999875</v>
      </c>
      <c r="J40" s="72">
        <f t="shared" si="3"/>
        <v>100.93515523819502</v>
      </c>
      <c r="K40" s="72">
        <f t="shared" si="4"/>
        <v>2489.6648099999875</v>
      </c>
      <c r="L40" s="73">
        <f t="shared" si="5"/>
        <v>100.79087076162662</v>
      </c>
      <c r="M40" s="70">
        <v>308003.88081</v>
      </c>
      <c r="N40" s="70">
        <v>303003.88081</v>
      </c>
    </row>
    <row r="41" spans="1:14" s="2" customFormat="1" ht="24" hidden="1" customHeight="1" outlineLevel="1" x14ac:dyDescent="0.25">
      <c r="A41" s="10" t="s">
        <v>75</v>
      </c>
      <c r="B41" s="12" t="s">
        <v>36</v>
      </c>
      <c r="C41" s="13">
        <v>45696.9</v>
      </c>
      <c r="D41" s="52">
        <v>63033.76887</v>
      </c>
      <c r="E41" s="58">
        <v>63033.76887</v>
      </c>
      <c r="F41" s="70">
        <v>51759.432480000003</v>
      </c>
      <c r="G41" s="71">
        <f t="shared" si="0"/>
        <v>6062.5324800000017</v>
      </c>
      <c r="H41" s="72">
        <f t="shared" si="6"/>
        <v>113.26683534331652</v>
      </c>
      <c r="I41" s="72">
        <f t="shared" si="2"/>
        <v>-11274.336389999997</v>
      </c>
      <c r="J41" s="72">
        <f t="shared" si="3"/>
        <v>82.113815194436441</v>
      </c>
      <c r="K41" s="72">
        <f t="shared" si="4"/>
        <v>-11274.336389999997</v>
      </c>
      <c r="L41" s="73">
        <f t="shared" si="5"/>
        <v>82.113815194436441</v>
      </c>
      <c r="M41" s="70">
        <v>51841.644480000003</v>
      </c>
      <c r="N41" s="70">
        <v>51841.644480000003</v>
      </c>
    </row>
    <row r="42" spans="1:14" s="3" customFormat="1" ht="14.25" collapsed="1" x14ac:dyDescent="0.2">
      <c r="A42" s="11" t="s">
        <v>89</v>
      </c>
      <c r="B42" s="14" t="s">
        <v>37</v>
      </c>
      <c r="C42" s="15">
        <v>105014.20000000001</v>
      </c>
      <c r="D42" s="51">
        <v>139057.37969</v>
      </c>
      <c r="E42" s="61">
        <v>139057.37969</v>
      </c>
      <c r="F42" s="74">
        <v>120949.17129</v>
      </c>
      <c r="G42" s="66">
        <f t="shared" si="0"/>
        <v>15934.971289999987</v>
      </c>
      <c r="H42" s="67">
        <f t="shared" si="6"/>
        <v>115.17411101546267</v>
      </c>
      <c r="I42" s="67">
        <f t="shared" si="2"/>
        <v>-18108.208400000003</v>
      </c>
      <c r="J42" s="67">
        <f t="shared" si="3"/>
        <v>86.97788751638457</v>
      </c>
      <c r="K42" s="67">
        <f t="shared" si="4"/>
        <v>-18108.208400000003</v>
      </c>
      <c r="L42" s="68">
        <f t="shared" si="5"/>
        <v>86.97788751638457</v>
      </c>
      <c r="M42" s="69">
        <v>122351.36654999999</v>
      </c>
      <c r="N42" s="69">
        <v>129302.39155</v>
      </c>
    </row>
    <row r="43" spans="1:14" s="2" customFormat="1" ht="15" hidden="1" customHeight="1" outlineLevel="1" x14ac:dyDescent="0.25">
      <c r="A43" s="10" t="s">
        <v>76</v>
      </c>
      <c r="B43" s="12" t="s">
        <v>38</v>
      </c>
      <c r="C43" s="13">
        <v>6946.1</v>
      </c>
      <c r="D43" s="50">
        <v>7725.3547900000003</v>
      </c>
      <c r="E43" s="50">
        <v>7725.3547900000003</v>
      </c>
      <c r="F43" s="70">
        <v>8353.005360000001</v>
      </c>
      <c r="G43" s="71">
        <f t="shared" si="0"/>
        <v>1406.9053600000007</v>
      </c>
      <c r="H43" s="72">
        <f t="shared" si="6"/>
        <v>120.25460848533712</v>
      </c>
      <c r="I43" s="72">
        <f t="shared" si="2"/>
        <v>627.6505700000007</v>
      </c>
      <c r="J43" s="72">
        <f t="shared" si="3"/>
        <v>108.12455333200303</v>
      </c>
      <c r="K43" s="72">
        <f t="shared" si="4"/>
        <v>627.6505700000007</v>
      </c>
      <c r="L43" s="73">
        <f t="shared" si="5"/>
        <v>108.12455333200303</v>
      </c>
      <c r="M43" s="70">
        <v>8353.005360000001</v>
      </c>
      <c r="N43" s="70">
        <v>8353.005360000001</v>
      </c>
    </row>
    <row r="44" spans="1:14" s="2" customFormat="1" ht="15" hidden="1" customHeight="1" outlineLevel="1" x14ac:dyDescent="0.25">
      <c r="A44" s="10" t="s">
        <v>77</v>
      </c>
      <c r="B44" s="12" t="s">
        <v>39</v>
      </c>
      <c r="C44" s="13">
        <v>13321.9</v>
      </c>
      <c r="D44" s="50">
        <v>16285.385</v>
      </c>
      <c r="E44" s="50">
        <v>16285.385</v>
      </c>
      <c r="F44" s="70">
        <v>14528.684999999999</v>
      </c>
      <c r="G44" s="71">
        <f t="shared" si="0"/>
        <v>1206.7849999999999</v>
      </c>
      <c r="H44" s="72">
        <f t="shared" si="6"/>
        <v>109.0586552969171</v>
      </c>
      <c r="I44" s="72">
        <f t="shared" si="2"/>
        <v>-1756.7000000000007</v>
      </c>
      <c r="J44" s="72">
        <f t="shared" si="3"/>
        <v>89.213027509021131</v>
      </c>
      <c r="K44" s="72">
        <f t="shared" si="4"/>
        <v>-1756.7000000000007</v>
      </c>
      <c r="L44" s="73">
        <f t="shared" si="5"/>
        <v>89.213027509021131</v>
      </c>
      <c r="M44" s="70">
        <v>15958.46</v>
      </c>
      <c r="N44" s="70">
        <v>15542.885</v>
      </c>
    </row>
    <row r="45" spans="1:14" s="2" customFormat="1" ht="15" hidden="1" customHeight="1" outlineLevel="1" x14ac:dyDescent="0.25">
      <c r="A45" s="10" t="s">
        <v>78</v>
      </c>
      <c r="B45" s="12" t="s">
        <v>40</v>
      </c>
      <c r="C45" s="13">
        <v>68132.100000000006</v>
      </c>
      <c r="D45" s="50">
        <v>95259.8</v>
      </c>
      <c r="E45" s="50">
        <v>95259.8</v>
      </c>
      <c r="F45" s="70">
        <v>82032</v>
      </c>
      <c r="G45" s="71">
        <f t="shared" si="0"/>
        <v>13899.899999999994</v>
      </c>
      <c r="H45" s="72">
        <f t="shared" si="6"/>
        <v>120.40139669847252</v>
      </c>
      <c r="I45" s="72">
        <f t="shared" si="2"/>
        <v>-13227.800000000003</v>
      </c>
      <c r="J45" s="72">
        <f t="shared" si="3"/>
        <v>86.113974625182919</v>
      </c>
      <c r="K45" s="72">
        <f t="shared" si="4"/>
        <v>-13227.800000000003</v>
      </c>
      <c r="L45" s="73">
        <f t="shared" si="5"/>
        <v>86.113974625182919</v>
      </c>
      <c r="M45" s="70">
        <v>83170.3</v>
      </c>
      <c r="N45" s="70">
        <v>90536.9</v>
      </c>
    </row>
    <row r="46" spans="1:14" s="2" customFormat="1" ht="15" hidden="1" customHeight="1" outlineLevel="1" x14ac:dyDescent="0.25">
      <c r="A46" s="10" t="s">
        <v>79</v>
      </c>
      <c r="B46" s="12" t="s">
        <v>41</v>
      </c>
      <c r="C46" s="13">
        <v>16614.099999999999</v>
      </c>
      <c r="D46" s="50">
        <v>19786.839899999999</v>
      </c>
      <c r="E46" s="50">
        <v>19786.839899999999</v>
      </c>
      <c r="F46" s="70">
        <v>16035.48093</v>
      </c>
      <c r="G46" s="71">
        <f t="shared" si="0"/>
        <v>-578.61906999999883</v>
      </c>
      <c r="H46" s="72">
        <f t="shared" si="6"/>
        <v>96.517301147820234</v>
      </c>
      <c r="I46" s="72">
        <f t="shared" si="2"/>
        <v>-3751.3589699999993</v>
      </c>
      <c r="J46" s="72">
        <f t="shared" si="3"/>
        <v>81.041141541757767</v>
      </c>
      <c r="K46" s="72">
        <f t="shared" si="4"/>
        <v>-3751.3589699999993</v>
      </c>
      <c r="L46" s="73">
        <f t="shared" si="5"/>
        <v>81.041141541757767</v>
      </c>
      <c r="M46" s="70">
        <v>14869.601189999999</v>
      </c>
      <c r="N46" s="70">
        <v>14869.601189999999</v>
      </c>
    </row>
    <row r="47" spans="1:14" s="3" customFormat="1" ht="14.25" collapsed="1" x14ac:dyDescent="0.2">
      <c r="A47" s="11" t="s">
        <v>90</v>
      </c>
      <c r="B47" s="14" t="s">
        <v>42</v>
      </c>
      <c r="C47" s="15">
        <v>6163.7</v>
      </c>
      <c r="D47" s="51">
        <v>16549.722979999999</v>
      </c>
      <c r="E47" s="61">
        <v>16549.722979999999</v>
      </c>
      <c r="F47" s="74">
        <v>10406.02922</v>
      </c>
      <c r="G47" s="66">
        <f t="shared" si="0"/>
        <v>4242.3292200000005</v>
      </c>
      <c r="H47" s="67">
        <f t="shared" si="6"/>
        <v>168.82763956714314</v>
      </c>
      <c r="I47" s="67">
        <f t="shared" si="2"/>
        <v>-6143.6937599999983</v>
      </c>
      <c r="J47" s="67">
        <f t="shared" si="3"/>
        <v>62.877361950864518</v>
      </c>
      <c r="K47" s="67">
        <f t="shared" si="4"/>
        <v>-6143.6937599999983</v>
      </c>
      <c r="L47" s="68">
        <f t="shared" si="5"/>
        <v>62.877361950864518</v>
      </c>
      <c r="M47" s="69">
        <v>10020.89522</v>
      </c>
      <c r="N47" s="69">
        <v>10020.89522</v>
      </c>
    </row>
    <row r="48" spans="1:14" s="2" customFormat="1" ht="24" hidden="1" customHeight="1" outlineLevel="1" x14ac:dyDescent="0.25">
      <c r="A48" s="10" t="s">
        <v>80</v>
      </c>
      <c r="B48" s="12" t="s">
        <v>43</v>
      </c>
      <c r="C48" s="13">
        <v>6163.7</v>
      </c>
      <c r="D48" s="50">
        <v>16549.722979999999</v>
      </c>
      <c r="E48" s="50">
        <v>16549.722979999999</v>
      </c>
      <c r="F48" s="70">
        <v>10406.02922</v>
      </c>
      <c r="G48" s="71">
        <f t="shared" si="0"/>
        <v>4242.3292200000005</v>
      </c>
      <c r="H48" s="72">
        <f t="shared" si="6"/>
        <v>168.82763956714314</v>
      </c>
      <c r="I48" s="72">
        <f t="shared" si="2"/>
        <v>-6143.6937599999983</v>
      </c>
      <c r="J48" s="72">
        <f t="shared" si="3"/>
        <v>62.877361950864518</v>
      </c>
      <c r="K48" s="72">
        <f t="shared" si="4"/>
        <v>-6143.6937599999983</v>
      </c>
      <c r="L48" s="73">
        <f t="shared" si="5"/>
        <v>62.877361950864518</v>
      </c>
      <c r="M48" s="70">
        <v>10020.89522</v>
      </c>
      <c r="N48" s="70">
        <v>10020.89522</v>
      </c>
    </row>
    <row r="49" spans="1:14" s="3" customFormat="1" ht="14.25" collapsed="1" x14ac:dyDescent="0.2">
      <c r="A49" s="11" t="s">
        <v>91</v>
      </c>
      <c r="B49" s="14" t="s">
        <v>44</v>
      </c>
      <c r="C49" s="15">
        <v>16700.900000000001</v>
      </c>
      <c r="D49" s="51">
        <v>18230.716520000002</v>
      </c>
      <c r="E49" s="61">
        <v>18230.716520000002</v>
      </c>
      <c r="F49" s="74">
        <v>20887.841230000002</v>
      </c>
      <c r="G49" s="66">
        <f t="shared" si="0"/>
        <v>4186.9412300000004</v>
      </c>
      <c r="H49" s="67">
        <f t="shared" si="6"/>
        <v>125.0701532851523</v>
      </c>
      <c r="I49" s="67">
        <f t="shared" si="2"/>
        <v>2657.1247100000001</v>
      </c>
      <c r="J49" s="67">
        <f t="shared" si="3"/>
        <v>114.57498780744575</v>
      </c>
      <c r="K49" s="67">
        <f t="shared" si="4"/>
        <v>2657.1247100000001</v>
      </c>
      <c r="L49" s="68">
        <f t="shared" si="5"/>
        <v>114.57498780744575</v>
      </c>
      <c r="M49" s="69">
        <v>20220.056559999997</v>
      </c>
      <c r="N49" s="69">
        <v>20220.056559999997</v>
      </c>
    </row>
    <row r="50" spans="1:14" s="2" customFormat="1" ht="15" hidden="1" customHeight="1" outlineLevel="1" x14ac:dyDescent="0.25">
      <c r="A50" s="10" t="s">
        <v>81</v>
      </c>
      <c r="B50" s="12" t="s">
        <v>45</v>
      </c>
      <c r="C50" s="13">
        <v>16700.900000000001</v>
      </c>
      <c r="D50" s="52">
        <v>18230.716520000002</v>
      </c>
      <c r="E50" s="58">
        <v>18230.716520000002</v>
      </c>
      <c r="F50" s="70">
        <v>20887.841230000002</v>
      </c>
      <c r="G50" s="71">
        <f t="shared" si="0"/>
        <v>4186.9412300000004</v>
      </c>
      <c r="H50" s="72">
        <f t="shared" si="6"/>
        <v>125.0701532851523</v>
      </c>
      <c r="I50" s="72">
        <f t="shared" si="2"/>
        <v>2657.1247100000001</v>
      </c>
      <c r="J50" s="72">
        <f t="shared" si="3"/>
        <v>114.57498780744575</v>
      </c>
      <c r="K50" s="72">
        <f t="shared" si="4"/>
        <v>2657.1247100000001</v>
      </c>
      <c r="L50" s="73">
        <f t="shared" si="5"/>
        <v>114.57498780744575</v>
      </c>
      <c r="M50" s="70">
        <v>20220.056559999997</v>
      </c>
      <c r="N50" s="70">
        <v>20220.056559999997</v>
      </c>
    </row>
    <row r="51" spans="1:14" s="3" customFormat="1" ht="24" collapsed="1" x14ac:dyDescent="0.2">
      <c r="A51" s="11" t="s">
        <v>92</v>
      </c>
      <c r="B51" s="14" t="s">
        <v>46</v>
      </c>
      <c r="C51" s="15">
        <v>35</v>
      </c>
      <c r="D51" s="51">
        <v>1.45573</v>
      </c>
      <c r="E51" s="61">
        <v>1.45573</v>
      </c>
      <c r="F51" s="74">
        <v>3827.3469</v>
      </c>
      <c r="G51" s="66">
        <f t="shared" si="0"/>
        <v>3792.3469</v>
      </c>
      <c r="H51" s="67">
        <f t="shared" si="6"/>
        <v>10935.276857142857</v>
      </c>
      <c r="I51" s="67">
        <f t="shared" si="2"/>
        <v>3825.8911699999999</v>
      </c>
      <c r="J51" s="67">
        <f t="shared" si="3"/>
        <v>262915.98716795008</v>
      </c>
      <c r="K51" s="67">
        <f t="shared" si="4"/>
        <v>3825.8911699999999</v>
      </c>
      <c r="L51" s="68">
        <f t="shared" si="5"/>
        <v>262915.98716795008</v>
      </c>
      <c r="M51" s="69">
        <v>30111.771659999999</v>
      </c>
      <c r="N51" s="69">
        <v>72037.740560000006</v>
      </c>
    </row>
    <row r="52" spans="1:14" s="2" customFormat="1" ht="24" hidden="1" outlineLevel="1" x14ac:dyDescent="0.25">
      <c r="A52" s="10" t="s">
        <v>101</v>
      </c>
      <c r="B52" s="12" t="s">
        <v>47</v>
      </c>
      <c r="C52" s="13">
        <v>35</v>
      </c>
      <c r="D52" s="52">
        <v>1.45573</v>
      </c>
      <c r="E52" s="58">
        <v>1.45573</v>
      </c>
      <c r="F52" s="70">
        <v>3827.3469</v>
      </c>
      <c r="G52" s="71">
        <f t="shared" si="0"/>
        <v>3792.3469</v>
      </c>
      <c r="H52" s="72">
        <f t="shared" si="6"/>
        <v>10935.276857142857</v>
      </c>
      <c r="I52" s="72">
        <f t="shared" si="2"/>
        <v>3825.8911699999999</v>
      </c>
      <c r="J52" s="72">
        <f t="shared" si="3"/>
        <v>262915.98716795008</v>
      </c>
      <c r="K52" s="72">
        <f t="shared" si="4"/>
        <v>3825.8911699999999</v>
      </c>
      <c r="L52" s="73">
        <f t="shared" si="5"/>
        <v>262915.98716795008</v>
      </c>
      <c r="M52" s="70">
        <v>30111.771659999999</v>
      </c>
      <c r="N52" s="70">
        <v>72037.740560000006</v>
      </c>
    </row>
    <row r="53" spans="1:14" s="3" customFormat="1" ht="14.25" collapsed="1" x14ac:dyDescent="0.2">
      <c r="A53" s="93" t="s">
        <v>48</v>
      </c>
      <c r="B53" s="94"/>
      <c r="C53" s="28">
        <f>C51+C49+C47+C42+C39+C33+C31+C26+C21+C16+C7</f>
        <v>4935044.5999999987</v>
      </c>
      <c r="D53" s="53">
        <v>5815436.67105</v>
      </c>
      <c r="E53" s="59">
        <f>5823074.00118-68750.49126</f>
        <v>5754323.5099200001</v>
      </c>
      <c r="F53" s="75">
        <v>5814222.3611700004</v>
      </c>
      <c r="G53" s="66">
        <f t="shared" si="0"/>
        <v>879177.7611700017</v>
      </c>
      <c r="H53" s="67">
        <f t="shared" si="6"/>
        <v>117.81499119926903</v>
      </c>
      <c r="I53" s="67">
        <f t="shared" si="2"/>
        <v>-1214.3098799996078</v>
      </c>
      <c r="J53" s="67">
        <f t="shared" si="3"/>
        <v>99.979119196911824</v>
      </c>
      <c r="K53" s="67">
        <f t="shared" si="4"/>
        <v>59898.851250000298</v>
      </c>
      <c r="L53" s="68">
        <f t="shared" si="5"/>
        <v>101.04093645667886</v>
      </c>
      <c r="M53" s="76">
        <v>5903921.0714599993</v>
      </c>
      <c r="N53" s="76">
        <v>4446123.60384</v>
      </c>
    </row>
  </sheetData>
  <mergeCells count="16">
    <mergeCell ref="M4:N4"/>
    <mergeCell ref="K5:L5"/>
    <mergeCell ref="M5:M6"/>
    <mergeCell ref="N5:N6"/>
    <mergeCell ref="A1:B1"/>
    <mergeCell ref="A2:N2"/>
    <mergeCell ref="A53:B53"/>
    <mergeCell ref="A4:A6"/>
    <mergeCell ref="G5:H5"/>
    <mergeCell ref="I5:J5"/>
    <mergeCell ref="B4:B6"/>
    <mergeCell ref="C4:C6"/>
    <mergeCell ref="D4:D6"/>
    <mergeCell ref="G4:L4"/>
    <mergeCell ref="E4:E6"/>
    <mergeCell ref="F4:F6"/>
  </mergeCells>
  <pageMargins left="0.59027779999999996" right="0.59027779999999996" top="0.59027779999999996" bottom="0.59027779999999996" header="0.39374999999999999" footer="0.39374999999999999"/>
  <pageSetup paperSize="9" scale="67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18&lt;/string&gt;&#10;    &lt;string&gt;26.10.2019&lt;/string&gt;&#10;  &lt;/DateInfo&gt;&#10;  &lt;Code&gt;2454446_28Y10EVVF&lt;/Code&gt;&#10;  &lt;ObjectCode&gt;SQUERY_ANAL_ISP_BUDG&lt;/ObjectCode&gt;&#10;  &lt;DocName&gt;Общий&lt;/DocName&gt;&#10;  &lt;VariantName&gt;Общий&lt;/VariantName&gt;&#10;  &lt;VariantLink&gt;3377024&lt;/VariantLink&gt;&#10;  &lt;SvodReportLink xsi:nil=&quot;true&quot; /&gt;&#10;  &lt;ReportLink&gt;325652&lt;/ReportLink&gt;&#10;  &lt;Note&gt;01.01.2018 - 26.10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961954A-8DDC-4E56-8C7F-652F76CCDB0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Разд, подраз</vt:lpstr>
      <vt:lpstr>Разделы</vt:lpstr>
      <vt:lpstr>'Разд, подраз'!Заголовки_для_печати</vt:lpstr>
      <vt:lpstr>Разделы!Заголовки_для_печати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AGARKOVA\Агаркова ОН</dc:creator>
  <cp:lastModifiedBy>Агаркова ОН</cp:lastModifiedBy>
  <cp:lastPrinted>2023-11-21T09:37:31Z</cp:lastPrinted>
  <dcterms:created xsi:type="dcterms:W3CDTF">2019-10-26T06:44:48Z</dcterms:created>
  <dcterms:modified xsi:type="dcterms:W3CDTF">2024-11-19T07:08:57Z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Общий</vt:lpwstr>
  </property>
  <property fmtid="{D5CDD505-2E9C-101B-9397-08002B2CF9AE}" pid="3" name="Версия клиента">
    <vt:lpwstr>19.2.24.10170</vt:lpwstr>
  </property>
  <property fmtid="{D5CDD505-2E9C-101B-9397-08002B2CF9AE}" pid="4" name="Версия базы">
    <vt:lpwstr>18.1.1262.2560080</vt:lpwstr>
  </property>
  <property fmtid="{D5CDD505-2E9C-101B-9397-08002B2CF9AE}" pid="5" name="Тип сервера">
    <vt:lpwstr>MSSQL</vt:lpwstr>
  </property>
  <property fmtid="{D5CDD505-2E9C-101B-9397-08002B2CF9AE}" pid="6" name="Сервер">
    <vt:lpwstr>ITO</vt:lpwstr>
  </property>
  <property fmtid="{D5CDD505-2E9C-101B-9397-08002B2CF9AE}" pid="7" name="База">
    <vt:lpwstr>Budjet_2018</vt:lpwstr>
  </property>
  <property fmtid="{D5CDD505-2E9C-101B-9397-08002B2CF9AE}" pid="8" name="Пользователь">
    <vt:lpwstr>agarkova</vt:lpwstr>
  </property>
  <property fmtid="{D5CDD505-2E9C-101B-9397-08002B2CF9AE}" pid="9" name="Шаблон">
    <vt:lpwstr>sqr_info_isp_budg_2016.xlt</vt:lpwstr>
  </property>
  <property fmtid="{D5CDD505-2E9C-101B-9397-08002B2CF9AE}" pid="10" name="Имя варианта">
    <vt:lpwstr>Общий</vt:lpwstr>
  </property>
  <property fmtid="{D5CDD505-2E9C-101B-9397-08002B2CF9AE}" pid="11" name="Код отчета">
    <vt:lpwstr>2454446_28Y10EVVF</vt:lpwstr>
  </property>
  <property fmtid="{D5CDD505-2E9C-101B-9397-08002B2CF9AE}" pid="12" name="Локальная база">
    <vt:lpwstr>не используется</vt:lpwstr>
  </property>
</Properties>
</file>